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V:\ERF\2024-2025 Sweep\"/>
    </mc:Choice>
  </mc:AlternateContent>
  <xr:revisionPtr revIDLastSave="0" documentId="13_ncr:9_{5F45BFD8-6324-4952-B943-840566F59905}" xr6:coauthVersionLast="47" xr6:coauthVersionMax="47" xr10:uidLastSave="{00000000-0000-0000-0000-000000000000}"/>
  <bookViews>
    <workbookView xWindow="-108" yWindow="-108" windowWidth="23256" windowHeight="12456" xr2:uid="{0BABE017-47EF-4E31-BBA6-7246A1AF7D73}"/>
  </bookViews>
  <sheets>
    <sheet name="2025 May Sweeps 20250602" sheetId="1" r:id="rId1"/>
  </sheets>
  <definedNames>
    <definedName name="_xlnm._FilterDatabase" localSheetId="0" hidden="1">'2025 May Sweeps 20250602'!$A$1:$M$36</definedName>
  </definedNames>
  <calcPr calcId="0"/>
</workbook>
</file>

<file path=xl/calcChain.xml><?xml version="1.0" encoding="utf-8"?>
<calcChain xmlns="http://schemas.openxmlformats.org/spreadsheetml/2006/main">
  <c r="M83" i="1" l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43" i="1"/>
  <c r="M12" i="1"/>
  <c r="M13" i="1"/>
  <c r="M11" i="1"/>
  <c r="M67" i="1"/>
  <c r="M9" i="1"/>
  <c r="M74" i="1"/>
  <c r="M26" i="1"/>
  <c r="M42" i="1"/>
  <c r="M30" i="1"/>
  <c r="M20" i="1"/>
  <c r="M17" i="1"/>
  <c r="M25" i="1"/>
  <c r="M34" i="1"/>
  <c r="M39" i="1"/>
  <c r="M64" i="1"/>
  <c r="M62" i="1"/>
  <c r="M63" i="1"/>
  <c r="M48" i="1"/>
  <c r="M35" i="1"/>
  <c r="M37" i="1"/>
  <c r="M2" i="1"/>
  <c r="M75" i="1"/>
  <c r="M76" i="1"/>
  <c r="M53" i="1"/>
  <c r="M16" i="1"/>
  <c r="M77" i="1"/>
  <c r="M45" i="1"/>
  <c r="M79" i="1"/>
  <c r="M72" i="1"/>
  <c r="M38" i="1"/>
  <c r="M69" i="1"/>
  <c r="M36" i="1"/>
  <c r="M54" i="1"/>
  <c r="M59" i="1"/>
  <c r="M5" i="1"/>
  <c r="M7" i="1"/>
  <c r="M15" i="1"/>
  <c r="M61" i="1"/>
  <c r="M3" i="1"/>
  <c r="M19" i="1"/>
  <c r="M52" i="1"/>
  <c r="M81" i="1"/>
  <c r="M40" i="1"/>
  <c r="M14" i="1"/>
  <c r="M51" i="1"/>
  <c r="M49" i="1"/>
  <c r="M82" i="1"/>
  <c r="M24" i="1"/>
  <c r="M41" i="1"/>
  <c r="M55" i="1"/>
  <c r="M78" i="1"/>
  <c r="M22" i="1"/>
  <c r="M33" i="1"/>
  <c r="M56" i="1"/>
  <c r="M23" i="1"/>
  <c r="M31" i="1"/>
  <c r="M60" i="1"/>
  <c r="M28" i="1"/>
  <c r="M4" i="1"/>
  <c r="M46" i="1"/>
  <c r="M32" i="1"/>
  <c r="M27" i="1"/>
  <c r="M57" i="1"/>
  <c r="M68" i="1"/>
  <c r="M44" i="1"/>
  <c r="M50" i="1"/>
  <c r="M71" i="1"/>
  <c r="M65" i="1"/>
  <c r="M18" i="1"/>
  <c r="M58" i="1"/>
  <c r="M70" i="1"/>
  <c r="M47" i="1"/>
  <c r="M6" i="1"/>
  <c r="M8" i="1"/>
  <c r="M21" i="1"/>
  <c r="M29" i="1"/>
  <c r="M66" i="1"/>
  <c r="M73" i="1"/>
  <c r="M80" i="1"/>
  <c r="M10" i="1"/>
  <c r="A103" i="1"/>
  <c r="A102" i="1"/>
  <c r="A101" i="1"/>
  <c r="A100" i="1"/>
  <c r="A99" i="1"/>
  <c r="A98" i="1"/>
  <c r="A97" i="1"/>
  <c r="A96" i="1"/>
  <c r="A95" i="1"/>
  <c r="A83" i="1"/>
  <c r="A94" i="1"/>
  <c r="A93" i="1"/>
  <c r="A92" i="1"/>
  <c r="A91" i="1"/>
  <c r="A90" i="1"/>
  <c r="A89" i="1"/>
  <c r="A88" i="1"/>
  <c r="A87" i="1"/>
  <c r="A86" i="1"/>
  <c r="A85" i="1"/>
  <c r="A84" i="1"/>
  <c r="A80" i="1"/>
  <c r="A73" i="1"/>
  <c r="A66" i="1"/>
  <c r="A29" i="1"/>
  <c r="A21" i="1"/>
  <c r="A8" i="1"/>
  <c r="A6" i="1"/>
  <c r="A47" i="1"/>
  <c r="A70" i="1"/>
  <c r="A58" i="1"/>
  <c r="A18" i="1"/>
  <c r="A65" i="1"/>
  <c r="A71" i="1"/>
  <c r="A50" i="1"/>
  <c r="A44" i="1"/>
  <c r="A68" i="1"/>
  <c r="A57" i="1"/>
  <c r="A27" i="1"/>
  <c r="A32" i="1"/>
  <c r="A46" i="1"/>
  <c r="A4" i="1"/>
  <c r="A28" i="1"/>
  <c r="A60" i="1"/>
  <c r="A31" i="1"/>
  <c r="A23" i="1"/>
  <c r="A56" i="1"/>
  <c r="A33" i="1"/>
  <c r="A22" i="1"/>
  <c r="A78" i="1"/>
  <c r="A55" i="1"/>
  <c r="A41" i="1"/>
  <c r="A24" i="1"/>
  <c r="A82" i="1"/>
  <c r="A49" i="1"/>
  <c r="A51" i="1"/>
  <c r="A14" i="1"/>
  <c r="A40" i="1"/>
  <c r="A81" i="1"/>
  <c r="A52" i="1"/>
  <c r="A19" i="1"/>
  <c r="A3" i="1"/>
  <c r="A61" i="1"/>
  <c r="A15" i="1"/>
  <c r="A7" i="1"/>
  <c r="A5" i="1"/>
  <c r="A59" i="1"/>
  <c r="A54" i="1"/>
  <c r="A36" i="1"/>
  <c r="A69" i="1"/>
  <c r="A10" i="1"/>
  <c r="A43" i="1"/>
  <c r="A12" i="1"/>
  <c r="A13" i="1"/>
  <c r="A11" i="1"/>
  <c r="A67" i="1"/>
  <c r="A9" i="1"/>
  <c r="A74" i="1"/>
  <c r="A26" i="1"/>
  <c r="A42" i="1"/>
  <c r="A30" i="1"/>
  <c r="A20" i="1"/>
  <c r="A17" i="1"/>
  <c r="A25" i="1"/>
  <c r="A34" i="1"/>
  <c r="A39" i="1"/>
  <c r="A64" i="1"/>
  <c r="A62" i="1"/>
  <c r="A63" i="1"/>
  <c r="A48" i="1"/>
  <c r="A35" i="1"/>
  <c r="A37" i="1"/>
</calcChain>
</file>

<file path=xl/sharedStrings.xml><?xml version="1.0" encoding="utf-8"?>
<sst xmlns="http://schemas.openxmlformats.org/spreadsheetml/2006/main" count="533" uniqueCount="107">
  <si>
    <t>View record</t>
  </si>
  <si>
    <t>System record ID</t>
  </si>
  <si>
    <t>Gift ID</t>
  </si>
  <si>
    <t>Is anonymous</t>
  </si>
  <si>
    <t>Donor name</t>
  </si>
  <si>
    <t>Date</t>
  </si>
  <si>
    <t>Type</t>
  </si>
  <si>
    <t>Amount</t>
  </si>
  <si>
    <t>Fund</t>
  </si>
  <si>
    <t>Campaign</t>
  </si>
  <si>
    <t>Appeal</t>
  </si>
  <si>
    <t>Balance</t>
  </si>
  <si>
    <t>Comments</t>
  </si>
  <si>
    <t>Deborah Miller 1980</t>
  </si>
  <si>
    <t>One-time gift</t>
  </si>
  <si>
    <t>Seton Sweepstakes</t>
  </si>
  <si>
    <t>Setonsation 2024-2025</t>
  </si>
  <si>
    <t>Donations that came through online</t>
  </si>
  <si>
    <t>Erin R. Flowers 1995</t>
  </si>
  <si>
    <t>Alissa Lich 2006</t>
  </si>
  <si>
    <t>Dorine O'Brien</t>
  </si>
  <si>
    <t>Lynn Emmett</t>
  </si>
  <si>
    <t>Shari Long</t>
  </si>
  <si>
    <t>Jennifer Jones 1987</t>
  </si>
  <si>
    <t>Nancy Finke 1959</t>
  </si>
  <si>
    <t>Diane Schmutte 1972</t>
  </si>
  <si>
    <t>Bernadette Lipps 1978</t>
  </si>
  <si>
    <t>Margaret Kenney 1964</t>
  </si>
  <si>
    <t>Sharon A. Powers 1966</t>
  </si>
  <si>
    <t>Jodi Uttamchandani 1989</t>
  </si>
  <si>
    <t>Susan Yeazell 1970</t>
  </si>
  <si>
    <t>Kathleen Napolitano 1968</t>
  </si>
  <si>
    <t>Erin E. Wetterich 1996</t>
  </si>
  <si>
    <t>Michelle Guenther 1987</t>
  </si>
  <si>
    <t>Linda A. Jung 1965</t>
  </si>
  <si>
    <t>Kristin E. Maly 1998</t>
  </si>
  <si>
    <t>Nicole Weber 1993</t>
  </si>
  <si>
    <t>Gail A. Dorsey</t>
  </si>
  <si>
    <t>Deborah A. Goodwin 1985</t>
  </si>
  <si>
    <t>Open record</t>
  </si>
  <si>
    <t>Susan B. Cucinotta</t>
  </si>
  <si>
    <t>Carole Tekulve</t>
  </si>
  <si>
    <t>James Macke</t>
  </si>
  <si>
    <t>Catherine Gates</t>
  </si>
  <si>
    <t>Linda R. Willig 1970</t>
  </si>
  <si>
    <t>Christina Becker 1984</t>
  </si>
  <si>
    <t>Anna C. Keller</t>
  </si>
  <si>
    <t>Carol Allen 1954</t>
  </si>
  <si>
    <t>Michelle Groene 1992</t>
  </si>
  <si>
    <t>Elizabeth A. Banta 2000</t>
  </si>
  <si>
    <t>Natalie N. Cappel 1990</t>
  </si>
  <si>
    <t>Teresa Hofmeyer 1982</t>
  </si>
  <si>
    <t>Julie Emmett 1981</t>
  </si>
  <si>
    <t>Kathleen Fries 1969</t>
  </si>
  <si>
    <t>Anne Hayhow 1985</t>
  </si>
  <si>
    <t>Danette Berninger 1976</t>
  </si>
  <si>
    <t>Allison M. Schmid 1998</t>
  </si>
  <si>
    <t>Kim Bussell 1975</t>
  </si>
  <si>
    <t>Katherine M. Shepherd 2001</t>
  </si>
  <si>
    <t>Beth Curlis 1998</t>
  </si>
  <si>
    <t>Jack Shepherd</t>
  </si>
  <si>
    <t>Aline Smith</t>
  </si>
  <si>
    <t>Laura Runck</t>
  </si>
  <si>
    <t>Sheila J. Schmitt 1991</t>
  </si>
  <si>
    <t>Jennifer Lonneman 1992</t>
  </si>
  <si>
    <t>Lee Ann Bedinghaus 1982</t>
  </si>
  <si>
    <t>Mary M. Conley 1980</t>
  </si>
  <si>
    <t>Janet L. Cappel</t>
  </si>
  <si>
    <t>Cathy Rasmussen</t>
  </si>
  <si>
    <t>Sarah Keiser</t>
  </si>
  <si>
    <t>Melissa A. Lahey 1998</t>
  </si>
  <si>
    <t>Meghan E. Aurand 2011</t>
  </si>
  <si>
    <t>Kellie Kammer 2006</t>
  </si>
  <si>
    <t>Linda Skidmore 1971</t>
  </si>
  <si>
    <t>Patricia Jennings 1974</t>
  </si>
  <si>
    <t>Lisa Conroy 1979</t>
  </si>
  <si>
    <t>Kathleen Aug 1967</t>
  </si>
  <si>
    <t>Kendall L. Thomas 2014</t>
  </si>
  <si>
    <t>Lois Jean Goettke, SC 1967</t>
  </si>
  <si>
    <t>Mary Ann Panzeca 1975</t>
  </si>
  <si>
    <t>Kathleen Buck</t>
  </si>
  <si>
    <t>Beverly M. Nussman 1981</t>
  </si>
  <si>
    <t>Judith A. Gallagher 1969</t>
  </si>
  <si>
    <t>Kathryn A. Balz 2001</t>
  </si>
  <si>
    <t>Kathleen Heil 1983</t>
  </si>
  <si>
    <t>Jennifer Hofmeyer</t>
  </si>
  <si>
    <t>Linda Spitznagel</t>
  </si>
  <si>
    <t>Constance Hughes 1977</t>
  </si>
  <si>
    <t>Patricia A. Byrnes 1972</t>
  </si>
  <si>
    <t>Mary Jo Hambrick 1969</t>
  </si>
  <si>
    <t>Margaret Ayers 1980</t>
  </si>
  <si>
    <t>Joan C. Mattei</t>
  </si>
  <si>
    <t>Pam Becker 1970</t>
  </si>
  <si>
    <t>Celia Robbins 1975</t>
  </si>
  <si>
    <t>Diane Ellis</t>
  </si>
  <si>
    <t>Vicki M. Scheid 1965</t>
  </si>
  <si>
    <t>Erin T. Cunningham</t>
  </si>
  <si>
    <t>Mary Brunner</t>
  </si>
  <si>
    <t>Barbara Cappel Green 1983</t>
  </si>
  <si>
    <t>Brian Schwendenmann</t>
  </si>
  <si>
    <t>Melissa Gindling 1981</t>
  </si>
  <si>
    <t>John Weil</t>
  </si>
  <si>
    <t>Mary Ritter</t>
  </si>
  <si>
    <t>Donna L. Bruce 1984</t>
  </si>
  <si>
    <t>Catherine Bezold 1988</t>
  </si>
  <si>
    <t>Kathryn Miller 1988 (Reagan Montgomery</t>
  </si>
  <si>
    <t>Shannon A. Gilday 1993 (Lindsey Gilday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</si>
</sst>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ACB35-4F42-451C-B1CA-3D723BB17A65}">
  <dimension ref="A1:M103"/>
  <sheetViews>
    <sheetView tabSelected="1" workbookViewId="0">
      <selection activeCell="O95" sqref="O95"/>
    </sheetView>
  </sheetViews>
  <sheetFormatPr defaultRowHeight="14.4" x14ac:dyDescent="0.3"/>
  <cols>
    <col min="1" max="1" width="11" bestFit="1" customWidth="1"/>
    <col min="2" max="2" width="14.88671875" bestFit="1" customWidth="1"/>
    <col min="3" max="3" width="6" bestFit="1" customWidth="1"/>
    <col min="4" max="4" width="12.109375" bestFit="1" customWidth="1"/>
    <col min="5" max="5" width="22.109375" bestFit="1" customWidth="1"/>
    <col min="6" max="6" width="9.33203125" bestFit="1" customWidth="1"/>
    <col min="7" max="7" width="11.5546875" bestFit="1" customWidth="1"/>
    <col min="8" max="8" width="7.21875" bestFit="1" customWidth="1"/>
    <col min="9" max="9" width="16.88671875" bestFit="1" customWidth="1"/>
    <col min="10" max="10" width="20" bestFit="1" customWidth="1"/>
    <col min="11" max="11" width="30.44140625" bestFit="1" customWidth="1"/>
    <col min="12" max="12" width="7.5546875" bestFit="1" customWidth="1"/>
    <col min="13" max="13" width="9.88671875" bestFit="1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3">
      <c r="A2" t="s">
        <v>39</v>
      </c>
      <c r="B2">
        <v>183852</v>
      </c>
      <c r="D2" t="b">
        <v>0</v>
      </c>
      <c r="E2" t="s">
        <v>13</v>
      </c>
      <c r="F2" s="1">
        <v>45806</v>
      </c>
      <c r="G2" t="s">
        <v>14</v>
      </c>
      <c r="H2">
        <v>52.12</v>
      </c>
      <c r="I2" t="s">
        <v>15</v>
      </c>
      <c r="J2" t="s">
        <v>16</v>
      </c>
      <c r="K2" t="s">
        <v>17</v>
      </c>
      <c r="M2">
        <f ca="1">RAND()</f>
        <v>0.89639102373031099</v>
      </c>
    </row>
    <row r="3" spans="1:13" x14ac:dyDescent="0.3">
      <c r="A3" t="str">
        <f>HYPERLINK("https://host.nxt.blackbaud.com/gift/page/180356?envid=p-Yrp-5faSC0m6xmQiex_oyg&amp;svcid=renxt","Open record")</f>
        <v>Open record</v>
      </c>
      <c r="B3">
        <v>180356</v>
      </c>
      <c r="D3" t="b">
        <v>0</v>
      </c>
      <c r="E3" t="s">
        <v>45</v>
      </c>
      <c r="F3" s="1">
        <v>45701</v>
      </c>
      <c r="G3" t="s">
        <v>14</v>
      </c>
      <c r="H3">
        <v>259.38</v>
      </c>
      <c r="I3" t="s">
        <v>15</v>
      </c>
      <c r="J3" t="s">
        <v>16</v>
      </c>
      <c r="K3" t="s">
        <v>17</v>
      </c>
      <c r="M3">
        <f ca="1">RAND()</f>
        <v>0.72059876802632317</v>
      </c>
    </row>
    <row r="4" spans="1:13" x14ac:dyDescent="0.3">
      <c r="A4" t="str">
        <f>HYPERLINK("https://host.nxt.blackbaud.com/gift/page/180113?envid=p-Yrp-5faSC0m6xmQiex_oyg&amp;svcid=renxt","Open record")</f>
        <v>Open record</v>
      </c>
      <c r="B4">
        <v>180113</v>
      </c>
      <c r="D4" t="b">
        <v>0</v>
      </c>
      <c r="E4" t="s">
        <v>65</v>
      </c>
      <c r="F4" s="1">
        <v>45688</v>
      </c>
      <c r="G4" t="s">
        <v>14</v>
      </c>
      <c r="H4">
        <v>259.38</v>
      </c>
      <c r="I4" t="s">
        <v>15</v>
      </c>
      <c r="J4" t="s">
        <v>16</v>
      </c>
      <c r="K4" t="s">
        <v>17</v>
      </c>
      <c r="M4">
        <f ca="1">RAND()</f>
        <v>0.50700224023230067</v>
      </c>
    </row>
    <row r="5" spans="1:13" x14ac:dyDescent="0.3">
      <c r="A5" t="str">
        <f>HYPERLINK("https://host.nxt.blackbaud.com/gift/page/181194?envid=p-Yrp-5faSC0m6xmQiex_oyg&amp;svcid=renxt","Open record")</f>
        <v>Open record</v>
      </c>
      <c r="B5">
        <v>181194</v>
      </c>
      <c r="D5" t="b">
        <v>0</v>
      </c>
      <c r="E5" t="s">
        <v>41</v>
      </c>
      <c r="F5" s="1">
        <v>45750</v>
      </c>
      <c r="G5" t="s">
        <v>14</v>
      </c>
      <c r="H5">
        <v>259.38</v>
      </c>
      <c r="I5" t="s">
        <v>15</v>
      </c>
      <c r="J5" t="s">
        <v>16</v>
      </c>
      <c r="K5" t="s">
        <v>17</v>
      </c>
      <c r="M5">
        <f ca="1">RAND()</f>
        <v>0.5847017975168044</v>
      </c>
    </row>
    <row r="6" spans="1:13" x14ac:dyDescent="0.3">
      <c r="A6" t="str">
        <f>HYPERLINK("https://host.nxt.blackbaud.com/gift/page/179631?envid=p-Yrp-5faSC0m6xmQiex_oyg&amp;svcid=renxt","Open record")</f>
        <v>Open record</v>
      </c>
      <c r="B6">
        <v>179631</v>
      </c>
      <c r="D6" t="b">
        <v>0</v>
      </c>
      <c r="E6" t="s">
        <v>79</v>
      </c>
      <c r="F6" s="1">
        <v>45672</v>
      </c>
      <c r="G6" t="s">
        <v>14</v>
      </c>
      <c r="H6">
        <v>259.38</v>
      </c>
      <c r="I6" t="s">
        <v>15</v>
      </c>
      <c r="J6" t="s">
        <v>16</v>
      </c>
      <c r="K6" t="s">
        <v>17</v>
      </c>
      <c r="M6">
        <f ca="1">RAND()</f>
        <v>0.26117408288919375</v>
      </c>
    </row>
    <row r="7" spans="1:13" x14ac:dyDescent="0.3">
      <c r="A7" t="str">
        <f>HYPERLINK("https://host.nxt.blackbaud.com/gift/page/180799?envid=p-Yrp-5faSC0m6xmQiex_oyg&amp;svcid=renxt","Open record")</f>
        <v>Open record</v>
      </c>
      <c r="B7">
        <v>180799</v>
      </c>
      <c r="D7" t="b">
        <v>0</v>
      </c>
      <c r="E7" t="s">
        <v>42</v>
      </c>
      <c r="F7" s="1">
        <v>45719</v>
      </c>
      <c r="G7" t="s">
        <v>14</v>
      </c>
      <c r="H7">
        <v>259.38</v>
      </c>
      <c r="I7" t="s">
        <v>15</v>
      </c>
      <c r="J7" t="s">
        <v>16</v>
      </c>
      <c r="K7" t="s">
        <v>17</v>
      </c>
      <c r="M7">
        <f ca="1">RAND()</f>
        <v>0.7042521215471006</v>
      </c>
    </row>
    <row r="8" spans="1:13" x14ac:dyDescent="0.3">
      <c r="A8" t="str">
        <f>HYPERLINK("https://host.nxt.blackbaud.com/gift/page/179565?envid=p-Yrp-5faSC0m6xmQiex_oyg&amp;svcid=renxt","Open record")</f>
        <v>Open record</v>
      </c>
      <c r="B8">
        <v>179565</v>
      </c>
      <c r="D8" t="b">
        <v>0</v>
      </c>
      <c r="E8" t="s">
        <v>80</v>
      </c>
      <c r="F8" s="1">
        <v>45671</v>
      </c>
      <c r="G8" t="s">
        <v>14</v>
      </c>
      <c r="H8">
        <v>252.83</v>
      </c>
      <c r="I8" t="s">
        <v>15</v>
      </c>
      <c r="J8" t="s">
        <v>16</v>
      </c>
      <c r="K8" t="s">
        <v>17</v>
      </c>
      <c r="M8">
        <f ca="1">RAND()</f>
        <v>0.33544626232095587</v>
      </c>
    </row>
    <row r="9" spans="1:13" x14ac:dyDescent="0.3">
      <c r="A9" t="str">
        <f>HYPERLINK("https://host.nxt.blackbaud.com/gift/page/182232?envid=p-Yrp-5faSC0m6xmQiex_oyg&amp;svcid=renxt","Open record")</f>
        <v>Open record</v>
      </c>
      <c r="B9">
        <v>182232</v>
      </c>
      <c r="D9" t="b">
        <v>0</v>
      </c>
      <c r="E9" t="s">
        <v>23</v>
      </c>
      <c r="F9" s="1">
        <v>45781</v>
      </c>
      <c r="G9" t="s">
        <v>14</v>
      </c>
      <c r="H9">
        <v>52.12</v>
      </c>
      <c r="I9" t="s">
        <v>15</v>
      </c>
      <c r="J9" t="s">
        <v>16</v>
      </c>
      <c r="K9" t="s">
        <v>17</v>
      </c>
      <c r="M9">
        <f ca="1">RAND()</f>
        <v>0.95295884358401262</v>
      </c>
    </row>
    <row r="10" spans="1:13" x14ac:dyDescent="0.3">
      <c r="A10" t="str">
        <f>HYPERLINK("https://host.nxt.blackbaud.com/gift/page/183852?envid=p-Yrp-5faSC0m6xmQiex_oyg&amp;svcid=renxt","Open record")</f>
        <v>Open record</v>
      </c>
      <c r="B10">
        <v>183852</v>
      </c>
      <c r="D10" t="b">
        <v>0</v>
      </c>
      <c r="E10" t="s">
        <v>13</v>
      </c>
      <c r="F10" s="1">
        <v>45806</v>
      </c>
      <c r="G10" t="s">
        <v>14</v>
      </c>
      <c r="H10">
        <v>52.12</v>
      </c>
      <c r="I10" t="s">
        <v>15</v>
      </c>
      <c r="J10" t="s">
        <v>16</v>
      </c>
      <c r="K10" t="s">
        <v>17</v>
      </c>
      <c r="M10">
        <f ca="1">RAND()</f>
        <v>0.50740780351435277</v>
      </c>
    </row>
    <row r="11" spans="1:13" x14ac:dyDescent="0.3">
      <c r="A11" t="str">
        <f>HYPERLINK("https://host.nxt.blackbaud.com/gift/page/182992?envid=p-Yrp-5faSC0m6xmQiex_oyg&amp;svcid=renxt","Open record")</f>
        <v>Open record</v>
      </c>
      <c r="B11">
        <v>182992</v>
      </c>
      <c r="D11" t="b">
        <v>0</v>
      </c>
      <c r="E11" t="s">
        <v>21</v>
      </c>
      <c r="F11" s="1">
        <v>45783</v>
      </c>
      <c r="G11" t="s">
        <v>14</v>
      </c>
      <c r="H11">
        <v>103.94</v>
      </c>
      <c r="I11" t="s">
        <v>15</v>
      </c>
      <c r="J11" t="s">
        <v>16</v>
      </c>
      <c r="K11" t="s">
        <v>17</v>
      </c>
      <c r="M11">
        <f ca="1">RAND()</f>
        <v>0.52362192809647989</v>
      </c>
    </row>
    <row r="12" spans="1:13" x14ac:dyDescent="0.3">
      <c r="A12" t="str">
        <f>HYPERLINK("https://host.nxt.blackbaud.com/gift/page/183387?envid=p-Yrp-5faSC0m6xmQiex_oyg&amp;svcid=renxt","Open record")</f>
        <v>Open record</v>
      </c>
      <c r="B12">
        <v>183387</v>
      </c>
      <c r="D12" t="b">
        <v>0</v>
      </c>
      <c r="E12" t="s">
        <v>19</v>
      </c>
      <c r="F12" s="1">
        <v>45784</v>
      </c>
      <c r="G12" t="s">
        <v>14</v>
      </c>
      <c r="H12">
        <v>26.22</v>
      </c>
      <c r="I12" t="s">
        <v>15</v>
      </c>
      <c r="J12" t="s">
        <v>16</v>
      </c>
      <c r="K12" t="s">
        <v>17</v>
      </c>
      <c r="M12">
        <f ca="1">RAND()</f>
        <v>0.53717861400127132</v>
      </c>
    </row>
    <row r="13" spans="1:13" x14ac:dyDescent="0.3">
      <c r="A13" t="str">
        <f>HYPERLINK("https://host.nxt.blackbaud.com/gift/page/183158?envid=p-Yrp-5faSC0m6xmQiex_oyg&amp;svcid=renxt","Open record")</f>
        <v>Open record</v>
      </c>
      <c r="B13">
        <v>183158</v>
      </c>
      <c r="D13" t="b">
        <v>0</v>
      </c>
      <c r="E13" t="s">
        <v>20</v>
      </c>
      <c r="F13" s="1">
        <v>45783</v>
      </c>
      <c r="G13" t="s">
        <v>14</v>
      </c>
      <c r="H13">
        <v>26.22</v>
      </c>
      <c r="I13" t="s">
        <v>15</v>
      </c>
      <c r="J13" t="s">
        <v>16</v>
      </c>
      <c r="K13" t="s">
        <v>17</v>
      </c>
      <c r="M13">
        <f ca="1">RAND()</f>
        <v>0.20772126744575192</v>
      </c>
    </row>
    <row r="14" spans="1:13" x14ac:dyDescent="0.3">
      <c r="A14" t="str">
        <f>HYPERLINK("https://host.nxt.blackbaud.com/gift/page/180224?envid=p-Yrp-5faSC0m6xmQiex_oyg&amp;svcid=renxt","Open record")</f>
        <v>Open record</v>
      </c>
      <c r="B14">
        <v>180224</v>
      </c>
      <c r="D14" t="b">
        <v>0</v>
      </c>
      <c r="E14" t="s">
        <v>50</v>
      </c>
      <c r="F14" s="1">
        <v>45692</v>
      </c>
      <c r="G14" t="s">
        <v>14</v>
      </c>
      <c r="H14">
        <v>259.38</v>
      </c>
      <c r="I14" t="s">
        <v>15</v>
      </c>
      <c r="J14" t="s">
        <v>16</v>
      </c>
      <c r="K14" t="s">
        <v>17</v>
      </c>
      <c r="M14">
        <f ca="1">RAND()</f>
        <v>0.42736353731763688</v>
      </c>
    </row>
    <row r="15" spans="1:13" x14ac:dyDescent="0.3">
      <c r="A15" t="str">
        <f>HYPERLINK("https://host.nxt.blackbaud.com/gift/page/180378?envid=p-Yrp-5faSC0m6xmQiex_oyg&amp;svcid=renxt","Open record")</f>
        <v>Open record</v>
      </c>
      <c r="B15">
        <v>180378</v>
      </c>
      <c r="D15" t="b">
        <v>0</v>
      </c>
      <c r="E15" t="s">
        <v>43</v>
      </c>
      <c r="F15" s="1">
        <v>45702</v>
      </c>
      <c r="G15" t="s">
        <v>14</v>
      </c>
      <c r="H15">
        <v>259.38</v>
      </c>
      <c r="I15" t="s">
        <v>15</v>
      </c>
      <c r="J15" t="s">
        <v>16</v>
      </c>
      <c r="K15" t="s">
        <v>17</v>
      </c>
      <c r="M15">
        <f ca="1">RAND()</f>
        <v>0.30796578463555468</v>
      </c>
    </row>
    <row r="16" spans="1:13" x14ac:dyDescent="0.3">
      <c r="A16" t="s">
        <v>39</v>
      </c>
      <c r="B16">
        <v>182239</v>
      </c>
      <c r="D16" t="b">
        <v>0</v>
      </c>
      <c r="E16" t="s">
        <v>25</v>
      </c>
      <c r="F16" s="1">
        <v>45780</v>
      </c>
      <c r="G16" t="s">
        <v>14</v>
      </c>
      <c r="H16">
        <v>52.12</v>
      </c>
      <c r="I16" t="s">
        <v>15</v>
      </c>
      <c r="J16" t="s">
        <v>16</v>
      </c>
      <c r="K16" t="s">
        <v>17</v>
      </c>
      <c r="M16">
        <f ca="1">RAND()</f>
        <v>9.552373408003656E-2</v>
      </c>
    </row>
    <row r="17" spans="1:13" x14ac:dyDescent="0.3">
      <c r="A17" t="str">
        <f>HYPERLINK("https://host.nxt.blackbaud.com/gift/page/182245?envid=p-Yrp-5faSC0m6xmQiex_oyg&amp;svcid=renxt","Open record")</f>
        <v>Open record</v>
      </c>
      <c r="B17">
        <v>182245</v>
      </c>
      <c r="D17" t="b">
        <v>0</v>
      </c>
      <c r="E17" t="s">
        <v>29</v>
      </c>
      <c r="F17" s="1">
        <v>45779</v>
      </c>
      <c r="G17" t="s">
        <v>14</v>
      </c>
      <c r="H17">
        <v>26.22</v>
      </c>
      <c r="I17" t="s">
        <v>15</v>
      </c>
      <c r="J17" t="s">
        <v>16</v>
      </c>
      <c r="K17" t="s">
        <v>17</v>
      </c>
      <c r="M17">
        <f ca="1">RAND()</f>
        <v>0.65893745966256168</v>
      </c>
    </row>
    <row r="18" spans="1:13" x14ac:dyDescent="0.3">
      <c r="A18" t="str">
        <f>HYPERLINK("https://host.nxt.blackbaud.com/gift/page/179962?envid=p-Yrp-5faSC0m6xmQiex_oyg&amp;svcid=renxt","Open record")</f>
        <v>Open record</v>
      </c>
      <c r="B18">
        <v>179962</v>
      </c>
      <c r="D18" t="b">
        <v>0</v>
      </c>
      <c r="E18" t="s">
        <v>75</v>
      </c>
      <c r="F18" s="1">
        <v>45677</v>
      </c>
      <c r="G18" t="s">
        <v>14</v>
      </c>
      <c r="H18">
        <v>259.38</v>
      </c>
      <c r="I18" t="s">
        <v>15</v>
      </c>
      <c r="J18" t="s">
        <v>16</v>
      </c>
      <c r="K18" t="s">
        <v>17</v>
      </c>
      <c r="M18">
        <f ca="1">RAND()</f>
        <v>0.65255230074252646</v>
      </c>
    </row>
    <row r="19" spans="1:13" x14ac:dyDescent="0.3">
      <c r="A19" t="str">
        <f>HYPERLINK("https://host.nxt.blackbaud.com/gift/page/180268?envid=p-Yrp-5faSC0m6xmQiex_oyg&amp;svcid=renxt","Open record")</f>
        <v>Open record</v>
      </c>
      <c r="B19">
        <v>180268</v>
      </c>
      <c r="D19" t="b">
        <v>0</v>
      </c>
      <c r="E19" t="s">
        <v>46</v>
      </c>
      <c r="F19" s="1">
        <v>45694</v>
      </c>
      <c r="G19" t="s">
        <v>14</v>
      </c>
      <c r="H19">
        <v>259.38</v>
      </c>
      <c r="I19" t="s">
        <v>15</v>
      </c>
      <c r="J19" t="s">
        <v>16</v>
      </c>
      <c r="K19" t="s">
        <v>17</v>
      </c>
      <c r="M19">
        <f ca="1">RAND()</f>
        <v>0.797746540692293</v>
      </c>
    </row>
    <row r="20" spans="1:13" x14ac:dyDescent="0.3">
      <c r="A20" t="str">
        <f>HYPERLINK("https://host.nxt.blackbaud.com/gift/page/182234?envid=p-Yrp-5faSC0m6xmQiex_oyg&amp;svcid=renxt","Open record")</f>
        <v>Open record</v>
      </c>
      <c r="B20">
        <v>182234</v>
      </c>
      <c r="D20" t="b">
        <v>0</v>
      </c>
      <c r="E20" t="s">
        <v>28</v>
      </c>
      <c r="F20" s="1">
        <v>45780</v>
      </c>
      <c r="G20" t="s">
        <v>14</v>
      </c>
      <c r="H20">
        <v>52.12</v>
      </c>
      <c r="I20" t="s">
        <v>15</v>
      </c>
      <c r="J20" t="s">
        <v>16</v>
      </c>
      <c r="K20" t="s">
        <v>17</v>
      </c>
      <c r="M20">
        <f ca="1">RAND()</f>
        <v>5.8876368565442982E-2</v>
      </c>
    </row>
    <row r="21" spans="1:13" x14ac:dyDescent="0.3">
      <c r="A21" t="str">
        <f>HYPERLINK("https://host.nxt.blackbaud.com/gift/page/179439?envid=p-Yrp-5faSC0m6xmQiex_oyg&amp;svcid=renxt","Open record")</f>
        <v>Open record</v>
      </c>
      <c r="B21">
        <v>179439</v>
      </c>
      <c r="D21" t="b">
        <v>0</v>
      </c>
      <c r="E21" t="s">
        <v>81</v>
      </c>
      <c r="F21" s="1">
        <v>45670</v>
      </c>
      <c r="G21" t="s">
        <v>14</v>
      </c>
      <c r="H21">
        <v>250</v>
      </c>
      <c r="I21" t="s">
        <v>15</v>
      </c>
      <c r="J21" t="s">
        <v>16</v>
      </c>
      <c r="K21" t="s">
        <v>17</v>
      </c>
      <c r="M21">
        <f ca="1">RAND()</f>
        <v>4.2269405541506266E-3</v>
      </c>
    </row>
    <row r="22" spans="1:13" x14ac:dyDescent="0.3">
      <c r="A22" t="str">
        <f>HYPERLINK("https://host.nxt.blackbaud.com/gift/page/180200?envid=p-Yrp-5faSC0m6xmQiex_oyg&amp;svcid=renxt","Open record")</f>
        <v>Open record</v>
      </c>
      <c r="B22">
        <v>180200</v>
      </c>
      <c r="D22" t="b">
        <v>0</v>
      </c>
      <c r="E22" t="s">
        <v>58</v>
      </c>
      <c r="F22" s="1">
        <v>45692</v>
      </c>
      <c r="G22" t="s">
        <v>14</v>
      </c>
      <c r="H22">
        <v>259.38</v>
      </c>
      <c r="I22" t="s">
        <v>15</v>
      </c>
      <c r="J22" t="s">
        <v>16</v>
      </c>
      <c r="K22" t="s">
        <v>17</v>
      </c>
      <c r="M22">
        <f ca="1">RAND()</f>
        <v>0.13925646757152477</v>
      </c>
    </row>
    <row r="23" spans="1:13" x14ac:dyDescent="0.3">
      <c r="A23" t="str">
        <f>HYPERLINK("https://host.nxt.blackbaud.com/gift/page/180127?envid=p-Yrp-5faSC0m6xmQiex_oyg&amp;svcid=renxt","Open record")</f>
        <v>Open record</v>
      </c>
      <c r="B23">
        <v>180127</v>
      </c>
      <c r="D23" t="b">
        <v>0</v>
      </c>
      <c r="E23" t="s">
        <v>61</v>
      </c>
      <c r="F23" s="1">
        <v>45689</v>
      </c>
      <c r="G23" t="s">
        <v>14</v>
      </c>
      <c r="H23">
        <v>250</v>
      </c>
      <c r="I23" t="s">
        <v>15</v>
      </c>
      <c r="J23" t="s">
        <v>16</v>
      </c>
      <c r="K23" t="s">
        <v>17</v>
      </c>
      <c r="M23">
        <f ca="1">RAND()</f>
        <v>0.91865923852000486</v>
      </c>
    </row>
    <row r="24" spans="1:13" x14ac:dyDescent="0.3">
      <c r="A24" t="str">
        <f>HYPERLINK("https://host.nxt.blackbaud.com/gift/page/180213?envid=p-Yrp-5faSC0m6xmQiex_oyg&amp;svcid=renxt","Open record")</f>
        <v>Open record</v>
      </c>
      <c r="B24">
        <v>180213</v>
      </c>
      <c r="D24" t="b">
        <v>0</v>
      </c>
      <c r="E24" t="s">
        <v>54</v>
      </c>
      <c r="F24" s="1">
        <v>45692</v>
      </c>
      <c r="G24" t="s">
        <v>14</v>
      </c>
      <c r="H24">
        <v>259.38</v>
      </c>
      <c r="I24" t="s">
        <v>15</v>
      </c>
      <c r="J24" t="s">
        <v>16</v>
      </c>
      <c r="K24" t="s">
        <v>17</v>
      </c>
      <c r="M24">
        <f ca="1">RAND()</f>
        <v>0.45441727859991277</v>
      </c>
    </row>
    <row r="25" spans="1:13" x14ac:dyDescent="0.3">
      <c r="A25" t="str">
        <f>HYPERLINK("https://host.nxt.blackbaud.com/gift/page/182244?envid=p-Yrp-5faSC0m6xmQiex_oyg&amp;svcid=renxt","Open record")</f>
        <v>Open record</v>
      </c>
      <c r="B25">
        <v>182244</v>
      </c>
      <c r="D25" t="b">
        <v>0</v>
      </c>
      <c r="E25" t="s">
        <v>30</v>
      </c>
      <c r="F25" s="1">
        <v>45779</v>
      </c>
      <c r="G25" t="s">
        <v>14</v>
      </c>
      <c r="H25">
        <v>52.12</v>
      </c>
      <c r="I25" t="s">
        <v>15</v>
      </c>
      <c r="J25" t="s">
        <v>16</v>
      </c>
      <c r="K25" t="s">
        <v>17</v>
      </c>
      <c r="M25">
        <f ca="1">RAND()</f>
        <v>0.39375838505012661</v>
      </c>
    </row>
    <row r="26" spans="1:13" x14ac:dyDescent="0.3">
      <c r="A26" t="str">
        <f>HYPERLINK("https://host.nxt.blackbaud.com/gift/page/182239?envid=p-Yrp-5faSC0m6xmQiex_oyg&amp;svcid=renxt","Open record")</f>
        <v>Open record</v>
      </c>
      <c r="B26">
        <v>182239</v>
      </c>
      <c r="D26" t="b">
        <v>0</v>
      </c>
      <c r="E26" t="s">
        <v>25</v>
      </c>
      <c r="F26" s="1">
        <v>45780</v>
      </c>
      <c r="G26" t="s">
        <v>14</v>
      </c>
      <c r="H26">
        <v>52.12</v>
      </c>
      <c r="I26" t="s">
        <v>15</v>
      </c>
      <c r="J26" t="s">
        <v>16</v>
      </c>
      <c r="K26" t="s">
        <v>17</v>
      </c>
      <c r="M26">
        <f ca="1">RAND()</f>
        <v>0.48818743509063489</v>
      </c>
    </row>
    <row r="27" spans="1:13" x14ac:dyDescent="0.3">
      <c r="A27" t="str">
        <f>HYPERLINK("https://host.nxt.blackbaud.com/gift/page/180103?envid=p-Yrp-5faSC0m6xmQiex_oyg&amp;svcid=renxt","Open record")</f>
        <v>Open record</v>
      </c>
      <c r="B27">
        <v>180103</v>
      </c>
      <c r="D27" t="b">
        <v>0</v>
      </c>
      <c r="E27" t="s">
        <v>68</v>
      </c>
      <c r="F27" s="1">
        <v>45686</v>
      </c>
      <c r="G27" t="s">
        <v>14</v>
      </c>
      <c r="H27">
        <v>259.38</v>
      </c>
      <c r="I27" t="s">
        <v>15</v>
      </c>
      <c r="J27" t="s">
        <v>16</v>
      </c>
      <c r="K27" t="s">
        <v>17</v>
      </c>
      <c r="M27">
        <f ca="1">RAND()</f>
        <v>0.34848157634130172</v>
      </c>
    </row>
    <row r="28" spans="1:13" x14ac:dyDescent="0.3">
      <c r="A28" t="str">
        <f>HYPERLINK("https://host.nxt.blackbaud.com/gift/page/180117?envid=p-Yrp-5faSC0m6xmQiex_oyg&amp;svcid=renxt","Open record")</f>
        <v>Open record</v>
      </c>
      <c r="B28">
        <v>180117</v>
      </c>
      <c r="D28" t="b">
        <v>0</v>
      </c>
      <c r="E28" t="s">
        <v>64</v>
      </c>
      <c r="F28" s="1">
        <v>45688</v>
      </c>
      <c r="G28" t="s">
        <v>14</v>
      </c>
      <c r="H28">
        <v>259.38</v>
      </c>
      <c r="I28" t="s">
        <v>15</v>
      </c>
      <c r="J28" t="s">
        <v>16</v>
      </c>
      <c r="K28" t="s">
        <v>17</v>
      </c>
      <c r="M28">
        <f ca="1">RAND()</f>
        <v>6.3329117272428626E-2</v>
      </c>
    </row>
    <row r="29" spans="1:13" x14ac:dyDescent="0.3">
      <c r="A29" t="str">
        <f>HYPERLINK("https://host.nxt.blackbaud.com/gift/page/179381?envid=p-Yrp-5faSC0m6xmQiex_oyg&amp;svcid=renxt","Open record")</f>
        <v>Open record</v>
      </c>
      <c r="B29">
        <v>179381</v>
      </c>
      <c r="D29" t="b">
        <v>0</v>
      </c>
      <c r="E29" t="s">
        <v>82</v>
      </c>
      <c r="F29" s="1">
        <v>45669</v>
      </c>
      <c r="G29" t="s">
        <v>14</v>
      </c>
      <c r="H29">
        <v>259.38</v>
      </c>
      <c r="I29" t="s">
        <v>15</v>
      </c>
      <c r="J29" t="s">
        <v>16</v>
      </c>
      <c r="K29" t="s">
        <v>17</v>
      </c>
      <c r="M29">
        <f ca="1">RAND()</f>
        <v>0.44575545723993615</v>
      </c>
    </row>
    <row r="30" spans="1:13" x14ac:dyDescent="0.3">
      <c r="A30" t="str">
        <f>HYPERLINK("https://host.nxt.blackbaud.com/gift/page/182236?envid=p-Yrp-5faSC0m6xmQiex_oyg&amp;svcid=renxt","Open record")</f>
        <v>Open record</v>
      </c>
      <c r="B30">
        <v>182236</v>
      </c>
      <c r="D30" t="b">
        <v>0</v>
      </c>
      <c r="E30" t="s">
        <v>27</v>
      </c>
      <c r="F30" s="1">
        <v>45780</v>
      </c>
      <c r="G30" t="s">
        <v>14</v>
      </c>
      <c r="H30">
        <v>26.22</v>
      </c>
      <c r="I30" t="s">
        <v>15</v>
      </c>
      <c r="J30" t="s">
        <v>16</v>
      </c>
      <c r="K30" t="s">
        <v>17</v>
      </c>
      <c r="M30">
        <f ca="1">RAND()</f>
        <v>0.59017735270611538</v>
      </c>
    </row>
    <row r="31" spans="1:13" x14ac:dyDescent="0.3">
      <c r="A31" t="str">
        <f>HYPERLINK("https://host.nxt.blackbaud.com/gift/page/180125?envid=p-Yrp-5faSC0m6xmQiex_oyg&amp;svcid=renxt","Open record")</f>
        <v>Open record</v>
      </c>
      <c r="B31">
        <v>180125</v>
      </c>
      <c r="D31" t="b">
        <v>0</v>
      </c>
      <c r="E31" t="s">
        <v>62</v>
      </c>
      <c r="F31" s="1">
        <v>45689</v>
      </c>
      <c r="G31" t="s">
        <v>14</v>
      </c>
      <c r="H31">
        <v>259.38</v>
      </c>
      <c r="I31" t="s">
        <v>15</v>
      </c>
      <c r="J31" t="s">
        <v>16</v>
      </c>
      <c r="K31" t="s">
        <v>17</v>
      </c>
      <c r="M31">
        <f ca="1">RAND()</f>
        <v>0.62444029753136254</v>
      </c>
    </row>
    <row r="32" spans="1:13" x14ac:dyDescent="0.3">
      <c r="A32" t="str">
        <f>HYPERLINK("https://host.nxt.blackbaud.com/gift/page/180107?envid=p-Yrp-5faSC0m6xmQiex_oyg&amp;svcid=renxt","Open record")</f>
        <v>Open record</v>
      </c>
      <c r="B32">
        <v>180107</v>
      </c>
      <c r="D32" t="b">
        <v>0</v>
      </c>
      <c r="E32" t="s">
        <v>67</v>
      </c>
      <c r="F32" s="1">
        <v>45687</v>
      </c>
      <c r="G32" t="s">
        <v>14</v>
      </c>
      <c r="H32">
        <v>259.38</v>
      </c>
      <c r="I32" t="s">
        <v>15</v>
      </c>
      <c r="J32" t="s">
        <v>16</v>
      </c>
      <c r="K32" t="s">
        <v>17</v>
      </c>
      <c r="M32">
        <f ca="1">RAND()</f>
        <v>0.48491461172872607</v>
      </c>
    </row>
    <row r="33" spans="1:13" x14ac:dyDescent="0.3">
      <c r="A33" t="str">
        <f>HYPERLINK("https://host.nxt.blackbaud.com/gift/page/180197?envid=p-Yrp-5faSC0m6xmQiex_oyg&amp;svcid=renxt","Open record")</f>
        <v>Open record</v>
      </c>
      <c r="B33">
        <v>180197</v>
      </c>
      <c r="D33" t="b">
        <v>0</v>
      </c>
      <c r="E33" t="s">
        <v>59</v>
      </c>
      <c r="F33" s="1">
        <v>45692</v>
      </c>
      <c r="G33" t="s">
        <v>14</v>
      </c>
      <c r="H33">
        <v>259.38</v>
      </c>
      <c r="I33" t="s">
        <v>15</v>
      </c>
      <c r="J33" t="s">
        <v>16</v>
      </c>
      <c r="K33" t="s">
        <v>17</v>
      </c>
      <c r="M33">
        <f ca="1">RAND()</f>
        <v>0.62861198565360754</v>
      </c>
    </row>
    <row r="34" spans="1:13" x14ac:dyDescent="0.3">
      <c r="A34" t="str">
        <f>HYPERLINK("https://host.nxt.blackbaud.com/gift/page/182237?envid=p-Yrp-5faSC0m6xmQiex_oyg&amp;svcid=renxt","Open record")</f>
        <v>Open record</v>
      </c>
      <c r="B34">
        <v>182237</v>
      </c>
      <c r="D34" t="b">
        <v>0</v>
      </c>
      <c r="E34" t="s">
        <v>31</v>
      </c>
      <c r="F34" s="1">
        <v>45779</v>
      </c>
      <c r="G34" t="s">
        <v>14</v>
      </c>
      <c r="H34">
        <v>26.22</v>
      </c>
      <c r="I34" t="s">
        <v>15</v>
      </c>
      <c r="J34" t="s">
        <v>16</v>
      </c>
      <c r="K34" t="s">
        <v>17</v>
      </c>
      <c r="M34">
        <f ca="1">RAND()</f>
        <v>0.60946522844878848</v>
      </c>
    </row>
    <row r="35" spans="1:13" x14ac:dyDescent="0.3">
      <c r="A35" t="str">
        <f>HYPERLINK("https://host.nxt.blackbaud.com/gift/page/182221?envid=p-Yrp-5faSC0m6xmQiex_oyg&amp;svcid=renxt","Open record")</f>
        <v>Open record</v>
      </c>
      <c r="B35">
        <v>182221</v>
      </c>
      <c r="D35" t="b">
        <v>0</v>
      </c>
      <c r="E35" t="s">
        <v>37</v>
      </c>
      <c r="F35" s="1">
        <v>45778</v>
      </c>
      <c r="G35" t="s">
        <v>14</v>
      </c>
      <c r="H35">
        <v>26.22</v>
      </c>
      <c r="I35" t="s">
        <v>15</v>
      </c>
      <c r="J35" t="s">
        <v>16</v>
      </c>
      <c r="K35" t="s">
        <v>17</v>
      </c>
      <c r="M35">
        <f ca="1">RAND()</f>
        <v>0.30447023996477918</v>
      </c>
    </row>
    <row r="36" spans="1:13" x14ac:dyDescent="0.3">
      <c r="A36" t="str">
        <f>HYPERLINK("https://host.nxt.blackbaud.com/gift/page/182992?envid=p-Yrp-5faSC0m6xmQiex_oyg&amp;svcid=renxt","Open record")</f>
        <v>Open record</v>
      </c>
      <c r="B36">
        <v>182992</v>
      </c>
      <c r="D36" t="b">
        <v>0</v>
      </c>
      <c r="E36" t="s">
        <v>21</v>
      </c>
      <c r="F36" s="1">
        <v>45783</v>
      </c>
      <c r="G36" t="s">
        <v>14</v>
      </c>
      <c r="H36">
        <v>103.94</v>
      </c>
      <c r="I36" t="s">
        <v>15</v>
      </c>
      <c r="J36" t="s">
        <v>16</v>
      </c>
      <c r="K36" t="s">
        <v>17</v>
      </c>
      <c r="M36">
        <f ca="1">RAND()</f>
        <v>0.97521708238509786</v>
      </c>
    </row>
    <row r="37" spans="1:13" x14ac:dyDescent="0.3">
      <c r="A37" t="str">
        <f>HYPERLINK("https://host.nxt.blackbaud.com/gift/page/182220?envid=p-Yrp-5faSC0m6xmQiex_oyg&amp;svcid=renxt","Open record")</f>
        <v>Open record</v>
      </c>
      <c r="B37">
        <v>182220</v>
      </c>
      <c r="D37" t="b">
        <v>0</v>
      </c>
      <c r="E37" t="s">
        <v>38</v>
      </c>
      <c r="F37" s="1">
        <v>45778</v>
      </c>
      <c r="G37" t="s">
        <v>14</v>
      </c>
      <c r="H37">
        <v>52.12</v>
      </c>
      <c r="I37" t="s">
        <v>15</v>
      </c>
      <c r="J37" t="s">
        <v>16</v>
      </c>
      <c r="K37" t="s">
        <v>17</v>
      </c>
      <c r="M37">
        <f ca="1">RAND()</f>
        <v>0.26618923237023573</v>
      </c>
    </row>
    <row r="38" spans="1:13" x14ac:dyDescent="0.3">
      <c r="A38" t="s">
        <v>39</v>
      </c>
      <c r="B38">
        <v>182220</v>
      </c>
      <c r="D38" t="b">
        <v>0</v>
      </c>
      <c r="E38" t="s">
        <v>38</v>
      </c>
      <c r="F38" s="1">
        <v>45778</v>
      </c>
      <c r="G38" t="s">
        <v>14</v>
      </c>
      <c r="H38">
        <v>52.12</v>
      </c>
      <c r="I38" t="s">
        <v>15</v>
      </c>
      <c r="J38" t="s">
        <v>16</v>
      </c>
      <c r="K38" t="s">
        <v>17</v>
      </c>
      <c r="M38">
        <f ca="1">RAND()</f>
        <v>0.3451305582358063</v>
      </c>
    </row>
    <row r="39" spans="1:13" x14ac:dyDescent="0.3">
      <c r="A39" t="str">
        <f>HYPERLINK("https://host.nxt.blackbaud.com/gift/page/182229?envid=p-Yrp-5faSC0m6xmQiex_oyg&amp;svcid=renxt","Open record")</f>
        <v>Open record</v>
      </c>
      <c r="B39">
        <v>182229</v>
      </c>
      <c r="D39" t="b">
        <v>0</v>
      </c>
      <c r="E39" t="s">
        <v>32</v>
      </c>
      <c r="F39" s="1">
        <v>45779</v>
      </c>
      <c r="G39" t="s">
        <v>14</v>
      </c>
      <c r="H39">
        <v>26.22</v>
      </c>
      <c r="I39" t="s">
        <v>15</v>
      </c>
      <c r="J39" t="s">
        <v>16</v>
      </c>
      <c r="K39" t="s">
        <v>17</v>
      </c>
      <c r="M39">
        <f ca="1">RAND()</f>
        <v>0.46169266298049649</v>
      </c>
    </row>
    <row r="40" spans="1:13" x14ac:dyDescent="0.3">
      <c r="A40" t="str">
        <f>HYPERLINK("https://host.nxt.blackbaud.com/gift/page/180229?envid=p-Yrp-5faSC0m6xmQiex_oyg&amp;svcid=renxt","Open record")</f>
        <v>Open record</v>
      </c>
      <c r="B40">
        <v>180229</v>
      </c>
      <c r="D40" t="b">
        <v>0</v>
      </c>
      <c r="E40" t="s">
        <v>49</v>
      </c>
      <c r="F40" s="1">
        <v>45692</v>
      </c>
      <c r="G40" t="s">
        <v>14</v>
      </c>
      <c r="H40">
        <v>259.38</v>
      </c>
      <c r="I40" t="s">
        <v>15</v>
      </c>
      <c r="J40" t="s">
        <v>16</v>
      </c>
      <c r="K40" t="s">
        <v>17</v>
      </c>
      <c r="M40">
        <f ca="1">RAND()</f>
        <v>0.10082828457068493</v>
      </c>
    </row>
    <row r="41" spans="1:13" x14ac:dyDescent="0.3">
      <c r="A41" t="str">
        <f>HYPERLINK("https://host.nxt.blackbaud.com/gift/page/180211?envid=p-Yrp-5faSC0m6xmQiex_oyg&amp;svcid=renxt","Open record")</f>
        <v>Open record</v>
      </c>
      <c r="B41">
        <v>180211</v>
      </c>
      <c r="D41" t="b">
        <v>0</v>
      </c>
      <c r="E41" t="s">
        <v>55</v>
      </c>
      <c r="F41" s="1">
        <v>45692</v>
      </c>
      <c r="G41" t="s">
        <v>14</v>
      </c>
      <c r="H41">
        <v>252.83</v>
      </c>
      <c r="I41" t="s">
        <v>15</v>
      </c>
      <c r="J41" t="s">
        <v>16</v>
      </c>
      <c r="K41" t="s">
        <v>17</v>
      </c>
      <c r="M41">
        <f ca="1">RAND()</f>
        <v>0.82283802950746177</v>
      </c>
    </row>
    <row r="42" spans="1:13" x14ac:dyDescent="0.3">
      <c r="A42" t="str">
        <f>HYPERLINK("https://host.nxt.blackbaud.com/gift/page/182238?envid=p-Yrp-5faSC0m6xmQiex_oyg&amp;svcid=renxt","Open record")</f>
        <v>Open record</v>
      </c>
      <c r="B42">
        <v>182238</v>
      </c>
      <c r="D42" t="b">
        <v>0</v>
      </c>
      <c r="E42" t="s">
        <v>26</v>
      </c>
      <c r="F42" s="1">
        <v>45780</v>
      </c>
      <c r="G42" t="s">
        <v>14</v>
      </c>
      <c r="H42">
        <v>52.12</v>
      </c>
      <c r="I42" t="s">
        <v>15</v>
      </c>
      <c r="J42" t="s">
        <v>16</v>
      </c>
      <c r="K42" t="s">
        <v>17</v>
      </c>
      <c r="M42">
        <f ca="1">RAND()</f>
        <v>0.9079067032637782</v>
      </c>
    </row>
    <row r="43" spans="1:13" x14ac:dyDescent="0.3">
      <c r="A43" t="str">
        <f>HYPERLINK("https://host.nxt.blackbaud.com/gift/page/183811?envid=p-Yrp-5faSC0m6xmQiex_oyg&amp;svcid=renxt","Open record")</f>
        <v>Open record</v>
      </c>
      <c r="B43">
        <v>183811</v>
      </c>
      <c r="D43" t="b">
        <v>0</v>
      </c>
      <c r="E43" t="s">
        <v>18</v>
      </c>
      <c r="F43" s="1">
        <v>45799</v>
      </c>
      <c r="G43" t="s">
        <v>14</v>
      </c>
      <c r="H43">
        <v>52.12</v>
      </c>
      <c r="I43" t="s">
        <v>15</v>
      </c>
      <c r="J43" t="s">
        <v>16</v>
      </c>
      <c r="K43" t="s">
        <v>17</v>
      </c>
      <c r="M43">
        <f ca="1">RAND()</f>
        <v>0.98695858065532249</v>
      </c>
    </row>
    <row r="44" spans="1:13" x14ac:dyDescent="0.3">
      <c r="A44" t="str">
        <f>HYPERLINK("https://host.nxt.blackbaud.com/gift/page/180057?envid=p-Yrp-5faSC0m6xmQiex_oyg&amp;svcid=renxt","Open record")</f>
        <v>Open record</v>
      </c>
      <c r="B44">
        <v>180057</v>
      </c>
      <c r="D44" t="b">
        <v>0</v>
      </c>
      <c r="E44" t="s">
        <v>71</v>
      </c>
      <c r="F44" s="1">
        <v>45685</v>
      </c>
      <c r="G44" t="s">
        <v>14</v>
      </c>
      <c r="H44">
        <v>250</v>
      </c>
      <c r="I44" t="s">
        <v>15</v>
      </c>
      <c r="J44" t="s">
        <v>16</v>
      </c>
      <c r="K44" t="s">
        <v>17</v>
      </c>
      <c r="M44">
        <f ca="1">RAND()</f>
        <v>0.43496635180933352</v>
      </c>
    </row>
    <row r="45" spans="1:13" x14ac:dyDescent="0.3">
      <c r="A45" t="s">
        <v>39</v>
      </c>
      <c r="B45">
        <v>182234</v>
      </c>
      <c r="D45" t="b">
        <v>0</v>
      </c>
      <c r="E45" t="s">
        <v>28</v>
      </c>
      <c r="F45" s="1">
        <v>45780</v>
      </c>
      <c r="G45" t="s">
        <v>14</v>
      </c>
      <c r="H45">
        <v>52.12</v>
      </c>
      <c r="I45" t="s">
        <v>15</v>
      </c>
      <c r="J45" t="s">
        <v>16</v>
      </c>
      <c r="K45" t="s">
        <v>17</v>
      </c>
      <c r="M45">
        <f ca="1">RAND()</f>
        <v>0.41562878090904942</v>
      </c>
    </row>
    <row r="46" spans="1:13" x14ac:dyDescent="0.3">
      <c r="A46" t="str">
        <f>HYPERLINK("https://host.nxt.blackbaud.com/gift/page/180110?envid=p-Yrp-5faSC0m6xmQiex_oyg&amp;svcid=renxt","Open record")</f>
        <v>Open record</v>
      </c>
      <c r="B46">
        <v>180110</v>
      </c>
      <c r="D46" t="b">
        <v>0</v>
      </c>
      <c r="E46" t="s">
        <v>66</v>
      </c>
      <c r="F46" s="1">
        <v>45687</v>
      </c>
      <c r="G46" t="s">
        <v>14</v>
      </c>
      <c r="H46">
        <v>259.38</v>
      </c>
      <c r="I46" t="s">
        <v>15</v>
      </c>
      <c r="J46" t="s">
        <v>16</v>
      </c>
      <c r="K46" t="s">
        <v>17</v>
      </c>
      <c r="M46">
        <f ca="1">RAND()</f>
        <v>4.9686746634614032E-3</v>
      </c>
    </row>
    <row r="47" spans="1:13" x14ac:dyDescent="0.3">
      <c r="A47" t="str">
        <f>HYPERLINK("https://host.nxt.blackbaud.com/gift/page/179637?envid=p-Yrp-5faSC0m6xmQiex_oyg&amp;svcid=renxt","Open record")</f>
        <v>Open record</v>
      </c>
      <c r="B47">
        <v>179637</v>
      </c>
      <c r="D47" t="b">
        <v>0</v>
      </c>
      <c r="E47" t="s">
        <v>78</v>
      </c>
      <c r="F47" s="1">
        <v>45672</v>
      </c>
      <c r="G47" t="s">
        <v>14</v>
      </c>
      <c r="H47">
        <v>259.38</v>
      </c>
      <c r="I47" t="s">
        <v>15</v>
      </c>
      <c r="J47" t="s">
        <v>16</v>
      </c>
      <c r="K47" t="s">
        <v>17</v>
      </c>
      <c r="M47">
        <f ca="1">RAND()</f>
        <v>0.80402969701798155</v>
      </c>
    </row>
    <row r="48" spans="1:13" x14ac:dyDescent="0.3">
      <c r="A48" t="str">
        <f>HYPERLINK("https://host.nxt.blackbaud.com/gift/page/182223?envid=p-Yrp-5faSC0m6xmQiex_oyg&amp;svcid=renxt","Open record")</f>
        <v>Open record</v>
      </c>
      <c r="B48">
        <v>182223</v>
      </c>
      <c r="D48" t="b">
        <v>0</v>
      </c>
      <c r="E48" t="s">
        <v>36</v>
      </c>
      <c r="F48" s="1">
        <v>45779</v>
      </c>
      <c r="G48" t="s">
        <v>14</v>
      </c>
      <c r="H48">
        <v>26.22</v>
      </c>
      <c r="I48" t="s">
        <v>15</v>
      </c>
      <c r="J48" t="s">
        <v>16</v>
      </c>
      <c r="K48" t="s">
        <v>17</v>
      </c>
      <c r="M48">
        <f ca="1">RAND()</f>
        <v>0.29962655786926329</v>
      </c>
    </row>
    <row r="49" spans="1:13" x14ac:dyDescent="0.3">
      <c r="A49" t="str">
        <f>HYPERLINK("https://host.nxt.blackbaud.com/gift/page/180217?envid=p-Yrp-5faSC0m6xmQiex_oyg&amp;svcid=renxt","Open record")</f>
        <v>Open record</v>
      </c>
      <c r="B49">
        <v>180217</v>
      </c>
      <c r="D49" t="b">
        <v>0</v>
      </c>
      <c r="E49" t="s">
        <v>52</v>
      </c>
      <c r="F49" s="1">
        <v>45692</v>
      </c>
      <c r="G49" t="s">
        <v>14</v>
      </c>
      <c r="H49">
        <v>259.38</v>
      </c>
      <c r="I49" t="s">
        <v>15</v>
      </c>
      <c r="J49" t="s">
        <v>16</v>
      </c>
      <c r="K49" t="s">
        <v>17</v>
      </c>
      <c r="M49">
        <f ca="1">RAND()</f>
        <v>0.77750686121446166</v>
      </c>
    </row>
    <row r="50" spans="1:13" x14ac:dyDescent="0.3">
      <c r="A50" t="str">
        <f>HYPERLINK("https://host.nxt.blackbaud.com/gift/page/180056?envid=p-Yrp-5faSC0m6xmQiex_oyg&amp;svcid=renxt","Open record")</f>
        <v>Open record</v>
      </c>
      <c r="B50">
        <v>180056</v>
      </c>
      <c r="D50" t="b">
        <v>0</v>
      </c>
      <c r="E50" t="s">
        <v>72</v>
      </c>
      <c r="F50" s="1">
        <v>45685</v>
      </c>
      <c r="G50" t="s">
        <v>14</v>
      </c>
      <c r="H50">
        <v>259.38</v>
      </c>
      <c r="I50" t="s">
        <v>15</v>
      </c>
      <c r="J50" t="s">
        <v>16</v>
      </c>
      <c r="K50" t="s">
        <v>17</v>
      </c>
      <c r="M50">
        <f ca="1">RAND()</f>
        <v>0.32099080518728018</v>
      </c>
    </row>
    <row r="51" spans="1:13" x14ac:dyDescent="0.3">
      <c r="A51" t="str">
        <f>HYPERLINK("https://host.nxt.blackbaud.com/gift/page/180222?envid=p-Yrp-5faSC0m6xmQiex_oyg&amp;svcid=renxt","Open record")</f>
        <v>Open record</v>
      </c>
      <c r="B51">
        <v>180222</v>
      </c>
      <c r="D51" t="b">
        <v>0</v>
      </c>
      <c r="E51" t="s">
        <v>51</v>
      </c>
      <c r="F51" s="1">
        <v>45692</v>
      </c>
      <c r="G51" t="s">
        <v>14</v>
      </c>
      <c r="H51">
        <v>259.38</v>
      </c>
      <c r="I51" t="s">
        <v>15</v>
      </c>
      <c r="J51" t="s">
        <v>16</v>
      </c>
      <c r="K51" t="s">
        <v>17</v>
      </c>
      <c r="M51">
        <f ca="1">RAND()</f>
        <v>0.76415407452783368</v>
      </c>
    </row>
    <row r="52" spans="1:13" x14ac:dyDescent="0.3">
      <c r="A52" t="str">
        <f>HYPERLINK("https://host.nxt.blackbaud.com/gift/page/180260?envid=p-Yrp-5faSC0m6xmQiex_oyg&amp;svcid=renxt","Open record")</f>
        <v>Open record</v>
      </c>
      <c r="B52">
        <v>180260</v>
      </c>
      <c r="D52" t="b">
        <v>0</v>
      </c>
      <c r="E52" t="s">
        <v>47</v>
      </c>
      <c r="F52" s="1">
        <v>45693</v>
      </c>
      <c r="G52" t="s">
        <v>14</v>
      </c>
      <c r="H52">
        <v>250</v>
      </c>
      <c r="I52" t="s">
        <v>15</v>
      </c>
      <c r="J52" t="s">
        <v>16</v>
      </c>
      <c r="K52" t="s">
        <v>17</v>
      </c>
      <c r="M52">
        <f ca="1">RAND()</f>
        <v>0.26080191853439272</v>
      </c>
    </row>
    <row r="53" spans="1:13" x14ac:dyDescent="0.3">
      <c r="A53" t="s">
        <v>39</v>
      </c>
      <c r="B53">
        <v>182232</v>
      </c>
      <c r="D53" t="b">
        <v>0</v>
      </c>
      <c r="E53" t="s">
        <v>23</v>
      </c>
      <c r="F53" s="1">
        <v>45781</v>
      </c>
      <c r="G53" t="s">
        <v>14</v>
      </c>
      <c r="H53">
        <v>52.12</v>
      </c>
      <c r="I53" t="s">
        <v>15</v>
      </c>
      <c r="J53" t="s">
        <v>16</v>
      </c>
      <c r="K53" t="s">
        <v>17</v>
      </c>
      <c r="M53">
        <f ca="1">RAND()</f>
        <v>0.16900124728350885</v>
      </c>
    </row>
    <row r="54" spans="1:13" x14ac:dyDescent="0.3">
      <c r="A54" t="str">
        <f>HYPERLINK("https://host.nxt.blackbaud.com/gift/page/182992?envid=p-Yrp-5faSC0m6xmQiex_oyg&amp;svcid=renxt","Open record")</f>
        <v>Open record</v>
      </c>
      <c r="B54">
        <v>182992</v>
      </c>
      <c r="D54" t="b">
        <v>0</v>
      </c>
      <c r="E54" t="s">
        <v>21</v>
      </c>
      <c r="F54" s="1">
        <v>45783</v>
      </c>
      <c r="G54" t="s">
        <v>14</v>
      </c>
      <c r="H54">
        <v>103.94</v>
      </c>
      <c r="I54" t="s">
        <v>15</v>
      </c>
      <c r="J54" t="s">
        <v>16</v>
      </c>
      <c r="K54" t="s">
        <v>17</v>
      </c>
      <c r="M54">
        <f ca="1">RAND()</f>
        <v>1.4463371363378275E-2</v>
      </c>
    </row>
    <row r="55" spans="1:13" x14ac:dyDescent="0.3">
      <c r="A55" t="str">
        <f>HYPERLINK("https://host.nxt.blackbaud.com/gift/page/180210?envid=p-Yrp-5faSC0m6xmQiex_oyg&amp;svcid=renxt","Open record")</f>
        <v>Open record</v>
      </c>
      <c r="B55">
        <v>180210</v>
      </c>
      <c r="D55" t="b">
        <v>0</v>
      </c>
      <c r="E55" t="s">
        <v>56</v>
      </c>
      <c r="F55" s="1">
        <v>45692</v>
      </c>
      <c r="G55" t="s">
        <v>14</v>
      </c>
      <c r="H55">
        <v>252.83</v>
      </c>
      <c r="I55" t="s">
        <v>15</v>
      </c>
      <c r="J55" t="s">
        <v>16</v>
      </c>
      <c r="K55" t="s">
        <v>17</v>
      </c>
      <c r="M55">
        <f ca="1">RAND()</f>
        <v>0.67224013506639668</v>
      </c>
    </row>
    <row r="56" spans="1:13" x14ac:dyDescent="0.3">
      <c r="A56" t="str">
        <f>HYPERLINK("https://host.nxt.blackbaud.com/gift/page/180173?envid=p-Yrp-5faSC0m6xmQiex_oyg&amp;svcid=renxt","Open record")</f>
        <v>Open record</v>
      </c>
      <c r="B56">
        <v>180173</v>
      </c>
      <c r="D56" t="b">
        <v>0</v>
      </c>
      <c r="E56" t="s">
        <v>60</v>
      </c>
      <c r="F56" s="1">
        <v>45691</v>
      </c>
      <c r="G56" t="s">
        <v>14</v>
      </c>
      <c r="H56">
        <v>259.38</v>
      </c>
      <c r="I56" t="s">
        <v>15</v>
      </c>
      <c r="J56" t="s">
        <v>16</v>
      </c>
      <c r="K56" t="s">
        <v>17</v>
      </c>
      <c r="M56">
        <f ca="1">RAND()</f>
        <v>0.24231602095140703</v>
      </c>
    </row>
    <row r="57" spans="1:13" x14ac:dyDescent="0.3">
      <c r="A57" t="str">
        <f>HYPERLINK("https://host.nxt.blackbaud.com/gift/page/180098?envid=p-Yrp-5faSC0m6xmQiex_oyg&amp;svcid=renxt","Open record")</f>
        <v>Open record</v>
      </c>
      <c r="B57">
        <v>180098</v>
      </c>
      <c r="D57" t="b">
        <v>0</v>
      </c>
      <c r="E57" t="s">
        <v>69</v>
      </c>
      <c r="F57" s="1">
        <v>45685</v>
      </c>
      <c r="G57" t="s">
        <v>14</v>
      </c>
      <c r="H57">
        <v>259.38</v>
      </c>
      <c r="I57" t="s">
        <v>15</v>
      </c>
      <c r="J57" t="s">
        <v>16</v>
      </c>
      <c r="K57" t="s">
        <v>17</v>
      </c>
      <c r="M57">
        <f ca="1">RAND()</f>
        <v>0.36252400320314471</v>
      </c>
    </row>
    <row r="58" spans="1:13" x14ac:dyDescent="0.3">
      <c r="A58" t="str">
        <f>HYPERLINK("https://host.nxt.blackbaud.com/gift/page/179961?envid=p-Yrp-5faSC0m6xmQiex_oyg&amp;svcid=renxt","Open record")</f>
        <v>Open record</v>
      </c>
      <c r="B58">
        <v>179961</v>
      </c>
      <c r="D58" t="b">
        <v>0</v>
      </c>
      <c r="E58" t="s">
        <v>76</v>
      </c>
      <c r="F58" s="1">
        <v>45676</v>
      </c>
      <c r="G58" t="s">
        <v>14</v>
      </c>
      <c r="H58">
        <v>252.83</v>
      </c>
      <c r="I58" t="s">
        <v>15</v>
      </c>
      <c r="J58" t="s">
        <v>16</v>
      </c>
      <c r="K58" t="s">
        <v>17</v>
      </c>
      <c r="M58">
        <f ca="1">RAND()</f>
        <v>0.35182322966551038</v>
      </c>
    </row>
    <row r="59" spans="1:13" x14ac:dyDescent="0.3">
      <c r="A59" t="str">
        <f>HYPERLINK("https://host.nxt.blackbaud.com/gift/page/182078?envid=p-Yrp-5faSC0m6xmQiex_oyg&amp;svcid=renxt","Open record")</f>
        <v>Open record</v>
      </c>
      <c r="B59">
        <v>182078</v>
      </c>
      <c r="D59" t="b">
        <v>0</v>
      </c>
      <c r="E59" t="s">
        <v>40</v>
      </c>
      <c r="F59" s="1">
        <v>45773</v>
      </c>
      <c r="G59" t="s">
        <v>14</v>
      </c>
      <c r="H59">
        <v>259.38</v>
      </c>
      <c r="I59" t="s">
        <v>15</v>
      </c>
      <c r="J59" t="s">
        <v>16</v>
      </c>
      <c r="K59" t="s">
        <v>17</v>
      </c>
      <c r="M59">
        <f ca="1">RAND()</f>
        <v>0.51365933380147777</v>
      </c>
    </row>
    <row r="60" spans="1:13" x14ac:dyDescent="0.3">
      <c r="A60" t="str">
        <f>HYPERLINK("https://host.nxt.blackbaud.com/gift/page/180121?envid=p-Yrp-5faSC0m6xmQiex_oyg&amp;svcid=renxt","Open record")</f>
        <v>Open record</v>
      </c>
      <c r="B60">
        <v>180121</v>
      </c>
      <c r="D60" t="b">
        <v>0</v>
      </c>
      <c r="E60" t="s">
        <v>63</v>
      </c>
      <c r="F60" s="1">
        <v>45688</v>
      </c>
      <c r="G60" t="s">
        <v>14</v>
      </c>
      <c r="H60">
        <v>259.38</v>
      </c>
      <c r="I60" t="s">
        <v>15</v>
      </c>
      <c r="J60" t="s">
        <v>16</v>
      </c>
      <c r="K60" t="s">
        <v>17</v>
      </c>
      <c r="M60">
        <f ca="1">RAND()</f>
        <v>0.24068568555592151</v>
      </c>
    </row>
    <row r="61" spans="1:13" x14ac:dyDescent="0.3">
      <c r="A61" t="str">
        <f>HYPERLINK("https://host.nxt.blackbaud.com/gift/page/180368?envid=p-Yrp-5faSC0m6xmQiex_oyg&amp;svcid=renxt","Open record")</f>
        <v>Open record</v>
      </c>
      <c r="B61">
        <v>180368</v>
      </c>
      <c r="D61" t="b">
        <v>0</v>
      </c>
      <c r="E61" t="s">
        <v>44</v>
      </c>
      <c r="F61" s="1">
        <v>45701</v>
      </c>
      <c r="G61" t="s">
        <v>14</v>
      </c>
      <c r="H61">
        <v>259.38</v>
      </c>
      <c r="I61" t="s">
        <v>15</v>
      </c>
      <c r="J61" t="s">
        <v>16</v>
      </c>
      <c r="K61" t="s">
        <v>17</v>
      </c>
      <c r="M61">
        <f ca="1">RAND()</f>
        <v>0.75377849411236064</v>
      </c>
    </row>
    <row r="62" spans="1:13" x14ac:dyDescent="0.3">
      <c r="A62" t="str">
        <f>HYPERLINK("https://host.nxt.blackbaud.com/gift/page/182225?envid=p-Yrp-5faSC0m6xmQiex_oyg&amp;svcid=renxt","Open record")</f>
        <v>Open record</v>
      </c>
      <c r="B62">
        <v>182225</v>
      </c>
      <c r="D62" t="b">
        <v>0</v>
      </c>
      <c r="E62" t="s">
        <v>34</v>
      </c>
      <c r="F62" s="1">
        <v>45779</v>
      </c>
      <c r="G62" t="s">
        <v>14</v>
      </c>
      <c r="H62">
        <v>52.12</v>
      </c>
      <c r="I62" t="s">
        <v>15</v>
      </c>
      <c r="J62" t="s">
        <v>16</v>
      </c>
      <c r="K62" t="s">
        <v>17</v>
      </c>
      <c r="M62">
        <f ca="1">RAND()</f>
        <v>0.90073326507343399</v>
      </c>
    </row>
    <row r="63" spans="1:13" x14ac:dyDescent="0.3">
      <c r="A63" t="str">
        <f>HYPERLINK("https://host.nxt.blackbaud.com/gift/page/182224?envid=p-Yrp-5faSC0m6xmQiex_oyg&amp;svcid=renxt","Open record")</f>
        <v>Open record</v>
      </c>
      <c r="B63">
        <v>182224</v>
      </c>
      <c r="D63" t="b">
        <v>0</v>
      </c>
      <c r="E63" t="s">
        <v>35</v>
      </c>
      <c r="F63" s="1">
        <v>45779</v>
      </c>
      <c r="G63" t="s">
        <v>14</v>
      </c>
      <c r="H63">
        <v>26.22</v>
      </c>
      <c r="I63" t="s">
        <v>15</v>
      </c>
      <c r="J63" t="s">
        <v>16</v>
      </c>
      <c r="K63" t="s">
        <v>17</v>
      </c>
      <c r="M63">
        <f ca="1">RAND()</f>
        <v>0.9983996798384891</v>
      </c>
    </row>
    <row r="64" spans="1:13" x14ac:dyDescent="0.3">
      <c r="A64" t="str">
        <f>HYPERLINK("https://host.nxt.blackbaud.com/gift/page/182228?envid=p-Yrp-5faSC0m6xmQiex_oyg&amp;svcid=renxt","Open record")</f>
        <v>Open record</v>
      </c>
      <c r="B64">
        <v>182228</v>
      </c>
      <c r="D64" t="b">
        <v>0</v>
      </c>
      <c r="E64" t="s">
        <v>33</v>
      </c>
      <c r="F64" s="1">
        <v>45779</v>
      </c>
      <c r="G64" t="s">
        <v>14</v>
      </c>
      <c r="H64">
        <v>26.22</v>
      </c>
      <c r="I64" t="s">
        <v>15</v>
      </c>
      <c r="J64" t="s">
        <v>16</v>
      </c>
      <c r="K64" t="s">
        <v>17</v>
      </c>
      <c r="M64">
        <f ca="1">RAND()</f>
        <v>0.42515729476159381</v>
      </c>
    </row>
    <row r="65" spans="1:13" x14ac:dyDescent="0.3">
      <c r="A65" t="str">
        <f>HYPERLINK("https://host.nxt.blackbaud.com/gift/page/180028?envid=p-Yrp-5faSC0m6xmQiex_oyg&amp;svcid=renxt","Open record")</f>
        <v>Open record</v>
      </c>
      <c r="B65">
        <v>180028</v>
      </c>
      <c r="D65" t="b">
        <v>0</v>
      </c>
      <c r="E65" t="s">
        <v>74</v>
      </c>
      <c r="F65" s="1">
        <v>45680</v>
      </c>
      <c r="G65" t="s">
        <v>14</v>
      </c>
      <c r="H65">
        <v>259.38</v>
      </c>
      <c r="I65" t="s">
        <v>15</v>
      </c>
      <c r="J65" t="s">
        <v>16</v>
      </c>
      <c r="K65" t="s">
        <v>17</v>
      </c>
      <c r="M65">
        <f ca="1">RAND()</f>
        <v>0.55188502604298484</v>
      </c>
    </row>
    <row r="66" spans="1:13" x14ac:dyDescent="0.3">
      <c r="A66" t="str">
        <f>HYPERLINK("https://host.nxt.blackbaud.com/gift/page/179425?envid=p-Yrp-5faSC0m6xmQiex_oyg&amp;svcid=renxt","Open record")</f>
        <v>Open record</v>
      </c>
      <c r="B66">
        <v>179425</v>
      </c>
      <c r="D66" t="b">
        <v>0</v>
      </c>
      <c r="E66" t="s">
        <v>83</v>
      </c>
      <c r="F66" s="1">
        <v>45668</v>
      </c>
      <c r="G66" t="s">
        <v>14</v>
      </c>
      <c r="H66">
        <v>259.38</v>
      </c>
      <c r="I66" t="s">
        <v>15</v>
      </c>
      <c r="J66" t="s">
        <v>16</v>
      </c>
      <c r="K66" t="s">
        <v>17</v>
      </c>
      <c r="M66">
        <f ca="1">RAND()</f>
        <v>0.36145666398270571</v>
      </c>
    </row>
    <row r="67" spans="1:13" x14ac:dyDescent="0.3">
      <c r="A67" t="str">
        <f>HYPERLINK("https://host.nxt.blackbaud.com/gift/page/182259?envid=p-Yrp-5faSC0m6xmQiex_oyg&amp;svcid=renxt","Open record")</f>
        <v>Open record</v>
      </c>
      <c r="B67">
        <v>182259</v>
      </c>
      <c r="D67" t="b">
        <v>0</v>
      </c>
      <c r="E67" t="s">
        <v>22</v>
      </c>
      <c r="F67" s="1">
        <v>45781</v>
      </c>
      <c r="G67" t="s">
        <v>14</v>
      </c>
      <c r="H67">
        <v>52.12</v>
      </c>
      <c r="I67" t="s">
        <v>15</v>
      </c>
      <c r="J67" t="s">
        <v>16</v>
      </c>
      <c r="K67" t="s">
        <v>17</v>
      </c>
      <c r="M67">
        <f ca="1">RAND()</f>
        <v>0.79011405680759261</v>
      </c>
    </row>
    <row r="68" spans="1:13" x14ac:dyDescent="0.3">
      <c r="A68" t="str">
        <f>HYPERLINK("https://host.nxt.blackbaud.com/gift/page/180096?envid=p-Yrp-5faSC0m6xmQiex_oyg&amp;svcid=renxt","Open record")</f>
        <v>Open record</v>
      </c>
      <c r="B68">
        <v>180096</v>
      </c>
      <c r="D68" t="b">
        <v>0</v>
      </c>
      <c r="E68" t="s">
        <v>70</v>
      </c>
      <c r="F68" s="1">
        <v>45685</v>
      </c>
      <c r="G68" t="s">
        <v>14</v>
      </c>
      <c r="H68">
        <v>259.38</v>
      </c>
      <c r="I68" t="s">
        <v>15</v>
      </c>
      <c r="J68" t="s">
        <v>16</v>
      </c>
      <c r="K68" t="s">
        <v>17</v>
      </c>
      <c r="M68">
        <f ca="1">RAND()</f>
        <v>0.45686284605153737</v>
      </c>
    </row>
    <row r="69" spans="1:13" x14ac:dyDescent="0.3">
      <c r="A69" t="str">
        <f>HYPERLINK("https://host.nxt.blackbaud.com/gift/page/182992?envid=p-Yrp-5faSC0m6xmQiex_oyg&amp;svcid=renxt","Open record")</f>
        <v>Open record</v>
      </c>
      <c r="B69">
        <v>182992</v>
      </c>
      <c r="D69" t="b">
        <v>0</v>
      </c>
      <c r="E69" t="s">
        <v>21</v>
      </c>
      <c r="F69" s="1">
        <v>45783</v>
      </c>
      <c r="G69" t="s">
        <v>14</v>
      </c>
      <c r="H69">
        <v>103.94</v>
      </c>
      <c r="I69" t="s">
        <v>15</v>
      </c>
      <c r="J69" t="s">
        <v>16</v>
      </c>
      <c r="K69" t="s">
        <v>17</v>
      </c>
      <c r="M69">
        <f ca="1">RAND()</f>
        <v>0.26152704575892316</v>
      </c>
    </row>
    <row r="70" spans="1:13" x14ac:dyDescent="0.3">
      <c r="A70" t="str">
        <f>HYPERLINK("https://host.nxt.blackbaud.com/gift/page/179906?envid=p-Yrp-5faSC0m6xmQiex_oyg&amp;svcid=renxt","Open record")</f>
        <v>Open record</v>
      </c>
      <c r="B70">
        <v>179906</v>
      </c>
      <c r="D70" t="b">
        <v>0</v>
      </c>
      <c r="E70" t="s">
        <v>77</v>
      </c>
      <c r="F70" s="1">
        <v>45674</v>
      </c>
      <c r="G70" t="s">
        <v>14</v>
      </c>
      <c r="H70">
        <v>252.83</v>
      </c>
      <c r="I70" t="s">
        <v>15</v>
      </c>
      <c r="J70" t="s">
        <v>16</v>
      </c>
      <c r="K70" t="s">
        <v>17</v>
      </c>
      <c r="M70">
        <f ca="1">RAND()</f>
        <v>0.24191827869261895</v>
      </c>
    </row>
    <row r="71" spans="1:13" x14ac:dyDescent="0.3">
      <c r="A71" t="str">
        <f>HYPERLINK("https://host.nxt.blackbaud.com/gift/page/180032?envid=p-Yrp-5faSC0m6xmQiex_oyg&amp;svcid=renxt","Open record")</f>
        <v>Open record</v>
      </c>
      <c r="B71">
        <v>180032</v>
      </c>
      <c r="D71" t="b">
        <v>0</v>
      </c>
      <c r="E71" t="s">
        <v>73</v>
      </c>
      <c r="F71" s="1">
        <v>45680</v>
      </c>
      <c r="G71" t="s">
        <v>14</v>
      </c>
      <c r="H71">
        <v>259.38</v>
      </c>
      <c r="I71" t="s">
        <v>15</v>
      </c>
      <c r="J71" t="s">
        <v>16</v>
      </c>
      <c r="K71" t="s">
        <v>17</v>
      </c>
      <c r="M71">
        <f ca="1">RAND()</f>
        <v>0.41264474643300664</v>
      </c>
    </row>
    <row r="72" spans="1:13" x14ac:dyDescent="0.3">
      <c r="A72" t="s">
        <v>39</v>
      </c>
      <c r="B72">
        <v>182225</v>
      </c>
      <c r="D72" t="b">
        <v>0</v>
      </c>
      <c r="E72" t="s">
        <v>34</v>
      </c>
      <c r="F72" s="1">
        <v>45779</v>
      </c>
      <c r="G72" t="s">
        <v>14</v>
      </c>
      <c r="H72">
        <v>52.12</v>
      </c>
      <c r="I72" t="s">
        <v>15</v>
      </c>
      <c r="J72" t="s">
        <v>16</v>
      </c>
      <c r="K72" t="s">
        <v>17</v>
      </c>
      <c r="M72">
        <f ca="1">RAND()</f>
        <v>0.34547068094501576</v>
      </c>
    </row>
    <row r="73" spans="1:13" x14ac:dyDescent="0.3">
      <c r="A73" t="str">
        <f>HYPERLINK("https://host.nxt.blackbaud.com/gift/page/179370?envid=p-Yrp-5faSC0m6xmQiex_oyg&amp;svcid=renxt","Open record")</f>
        <v>Open record</v>
      </c>
      <c r="B73">
        <v>179370</v>
      </c>
      <c r="D73" t="b">
        <v>0</v>
      </c>
      <c r="E73" t="s">
        <v>84</v>
      </c>
      <c r="F73" s="1">
        <v>45667</v>
      </c>
      <c r="G73" t="s">
        <v>14</v>
      </c>
      <c r="H73">
        <v>259.38</v>
      </c>
      <c r="I73" t="s">
        <v>15</v>
      </c>
      <c r="J73" t="s">
        <v>16</v>
      </c>
      <c r="K73" t="s">
        <v>17</v>
      </c>
      <c r="M73">
        <f ca="1">RAND()</f>
        <v>0.76850074172545191</v>
      </c>
    </row>
    <row r="74" spans="1:13" x14ac:dyDescent="0.3">
      <c r="A74" t="str">
        <f>HYPERLINK("https://host.nxt.blackbaud.com/gift/page/182241?envid=p-Yrp-5faSC0m6xmQiex_oyg&amp;svcid=renxt","Open record")</f>
        <v>Open record</v>
      </c>
      <c r="B74">
        <v>182241</v>
      </c>
      <c r="D74" t="b">
        <v>0</v>
      </c>
      <c r="E74" t="s">
        <v>24</v>
      </c>
      <c r="F74" s="1">
        <v>45780</v>
      </c>
      <c r="G74" t="s">
        <v>14</v>
      </c>
      <c r="H74">
        <v>26.22</v>
      </c>
      <c r="I74" t="s">
        <v>15</v>
      </c>
      <c r="J74" t="s">
        <v>16</v>
      </c>
      <c r="K74" t="s">
        <v>17</v>
      </c>
      <c r="M74">
        <f ca="1">RAND()</f>
        <v>0.17905478642786166</v>
      </c>
    </row>
    <row r="75" spans="1:13" x14ac:dyDescent="0.3">
      <c r="A75" t="s">
        <v>39</v>
      </c>
      <c r="B75">
        <v>183811</v>
      </c>
      <c r="D75" t="b">
        <v>0</v>
      </c>
      <c r="E75" t="s">
        <v>18</v>
      </c>
      <c r="F75" s="1">
        <v>45799</v>
      </c>
      <c r="G75" t="s">
        <v>14</v>
      </c>
      <c r="H75">
        <v>52.12</v>
      </c>
      <c r="I75" t="s">
        <v>15</v>
      </c>
      <c r="J75" t="s">
        <v>16</v>
      </c>
      <c r="K75" t="s">
        <v>17</v>
      </c>
      <c r="M75">
        <f ca="1">RAND()</f>
        <v>0.59128925089200191</v>
      </c>
    </row>
    <row r="76" spans="1:13" x14ac:dyDescent="0.3">
      <c r="A76" t="s">
        <v>39</v>
      </c>
      <c r="B76">
        <v>182259</v>
      </c>
      <c r="D76" t="b">
        <v>0</v>
      </c>
      <c r="E76" t="s">
        <v>22</v>
      </c>
      <c r="F76" s="1">
        <v>45781</v>
      </c>
      <c r="G76" t="s">
        <v>14</v>
      </c>
      <c r="H76">
        <v>52.12</v>
      </c>
      <c r="I76" t="s">
        <v>15</v>
      </c>
      <c r="J76" t="s">
        <v>16</v>
      </c>
      <c r="K76" t="s">
        <v>17</v>
      </c>
      <c r="M76">
        <f ca="1">RAND()</f>
        <v>0.71493363757876616</v>
      </c>
    </row>
    <row r="77" spans="1:13" x14ac:dyDescent="0.3">
      <c r="A77" t="s">
        <v>39</v>
      </c>
      <c r="B77">
        <v>182238</v>
      </c>
      <c r="D77" t="b">
        <v>0</v>
      </c>
      <c r="E77" t="s">
        <v>26</v>
      </c>
      <c r="F77" s="1">
        <v>45780</v>
      </c>
      <c r="G77" t="s">
        <v>14</v>
      </c>
      <c r="H77">
        <v>52.12</v>
      </c>
      <c r="I77" t="s">
        <v>15</v>
      </c>
      <c r="J77" t="s">
        <v>16</v>
      </c>
      <c r="K77" t="s">
        <v>17</v>
      </c>
      <c r="M77">
        <f ca="1">RAND()</f>
        <v>0.95644366196071828</v>
      </c>
    </row>
    <row r="78" spans="1:13" x14ac:dyDescent="0.3">
      <c r="A78" t="str">
        <f>HYPERLINK("https://host.nxt.blackbaud.com/gift/page/180202?envid=p-Yrp-5faSC0m6xmQiex_oyg&amp;svcid=renxt","Open record")</f>
        <v>Open record</v>
      </c>
      <c r="B78">
        <v>180202</v>
      </c>
      <c r="D78" t="b">
        <v>0</v>
      </c>
      <c r="E78" t="s">
        <v>57</v>
      </c>
      <c r="F78" s="1">
        <v>45692</v>
      </c>
      <c r="G78" t="s">
        <v>14</v>
      </c>
      <c r="H78">
        <v>250</v>
      </c>
      <c r="I78" t="s">
        <v>15</v>
      </c>
      <c r="J78" t="s">
        <v>16</v>
      </c>
      <c r="K78" t="s">
        <v>17</v>
      </c>
      <c r="M78">
        <f ca="1">RAND()</f>
        <v>3.1354140710565748E-2</v>
      </c>
    </row>
    <row r="79" spans="1:13" x14ac:dyDescent="0.3">
      <c r="A79" t="s">
        <v>39</v>
      </c>
      <c r="B79">
        <v>182244</v>
      </c>
      <c r="D79" t="b">
        <v>0</v>
      </c>
      <c r="E79" t="s">
        <v>30</v>
      </c>
      <c r="F79" s="1">
        <v>45779</v>
      </c>
      <c r="G79" t="s">
        <v>14</v>
      </c>
      <c r="H79">
        <v>52.12</v>
      </c>
      <c r="I79" t="s">
        <v>15</v>
      </c>
      <c r="J79" t="s">
        <v>16</v>
      </c>
      <c r="K79" t="s">
        <v>17</v>
      </c>
      <c r="M79">
        <f ca="1">RAND()</f>
        <v>0.87366381095425583</v>
      </c>
    </row>
    <row r="80" spans="1:13" x14ac:dyDescent="0.3">
      <c r="A80" t="str">
        <f>HYPERLINK("https://host.nxt.blackbaud.com/gift/page/179367?envid=p-Yrp-5faSC0m6xmQiex_oyg&amp;svcid=renxt","Open record")</f>
        <v>Open record</v>
      </c>
      <c r="B80">
        <v>179367</v>
      </c>
      <c r="D80" t="b">
        <v>0</v>
      </c>
      <c r="E80" t="s">
        <v>85</v>
      </c>
      <c r="F80" s="1">
        <v>45667</v>
      </c>
      <c r="G80" t="s">
        <v>14</v>
      </c>
      <c r="H80">
        <v>250</v>
      </c>
      <c r="I80" t="s">
        <v>15</v>
      </c>
      <c r="J80" t="s">
        <v>16</v>
      </c>
      <c r="K80" t="s">
        <v>17</v>
      </c>
      <c r="M80">
        <f ca="1">RAND()</f>
        <v>0.19557371571003435</v>
      </c>
    </row>
    <row r="81" spans="1:13" x14ac:dyDescent="0.3">
      <c r="A81" t="str">
        <f>HYPERLINK("https://host.nxt.blackbaud.com/gift/page/180232?envid=p-Yrp-5faSC0m6xmQiex_oyg&amp;svcid=renxt","Open record")</f>
        <v>Open record</v>
      </c>
      <c r="B81">
        <v>180232</v>
      </c>
      <c r="D81" t="b">
        <v>0</v>
      </c>
      <c r="E81" t="s">
        <v>48</v>
      </c>
      <c r="F81" s="1">
        <v>45692</v>
      </c>
      <c r="G81" t="s">
        <v>14</v>
      </c>
      <c r="H81">
        <v>259.38</v>
      </c>
      <c r="I81" t="s">
        <v>15</v>
      </c>
      <c r="J81" t="s">
        <v>16</v>
      </c>
      <c r="K81" t="s">
        <v>17</v>
      </c>
      <c r="M81">
        <f ca="1">RAND()</f>
        <v>0.74067506680392703</v>
      </c>
    </row>
    <row r="82" spans="1:13" x14ac:dyDescent="0.3">
      <c r="A82" t="str">
        <f>HYPERLINK("https://host.nxt.blackbaud.com/gift/page/180214?envid=p-Yrp-5faSC0m6xmQiex_oyg&amp;svcid=renxt","Open record")</f>
        <v>Open record</v>
      </c>
      <c r="B82">
        <v>180214</v>
      </c>
      <c r="D82" t="b">
        <v>0</v>
      </c>
      <c r="E82" t="s">
        <v>53</v>
      </c>
      <c r="F82" s="1">
        <v>45692</v>
      </c>
      <c r="G82" t="s">
        <v>14</v>
      </c>
      <c r="H82">
        <v>250</v>
      </c>
      <c r="I82" t="s">
        <v>15</v>
      </c>
      <c r="J82" t="s">
        <v>16</v>
      </c>
      <c r="K82" t="s">
        <v>17</v>
      </c>
      <c r="M82">
        <f ca="1">RAND()</f>
        <v>0.95819791017326916</v>
      </c>
    </row>
    <row r="83" spans="1:13" x14ac:dyDescent="0.3">
      <c r="A83" t="str">
        <f>HYPERLINK("https://host.nxt.blackbaud.com/gift/page/179272?envid=p-Yrp-5faSC0m6xmQiex_oyg&amp;svcid=renxt","Open record")</f>
        <v>Open record</v>
      </c>
      <c r="B83">
        <v>179272</v>
      </c>
      <c r="D83" t="b">
        <v>0</v>
      </c>
      <c r="E83" t="s">
        <v>106</v>
      </c>
      <c r="F83" s="1">
        <v>45661</v>
      </c>
      <c r="G83" t="s">
        <v>14</v>
      </c>
      <c r="H83">
        <v>259.38</v>
      </c>
      <c r="I83" t="s">
        <v>15</v>
      </c>
      <c r="J83" t="s">
        <v>16</v>
      </c>
      <c r="K83" t="s">
        <v>17</v>
      </c>
      <c r="M83">
        <f t="shared" ref="M83:M103" ca="1" si="0">RAND()</f>
        <v>0.14060049617705739</v>
      </c>
    </row>
    <row r="84" spans="1:13" x14ac:dyDescent="0.3">
      <c r="A84" t="str">
        <f>HYPERLINK("https://host.nxt.blackbaud.com/gift/page/179351?envid=p-Yrp-5faSC0m6xmQiex_oyg&amp;svcid=renxt","Open record")</f>
        <v>Open record</v>
      </c>
      <c r="B84">
        <v>179351</v>
      </c>
      <c r="D84" t="b">
        <v>0</v>
      </c>
      <c r="E84" t="s">
        <v>105</v>
      </c>
      <c r="F84" s="1">
        <v>45666</v>
      </c>
      <c r="G84" t="s">
        <v>14</v>
      </c>
      <c r="H84">
        <v>259.38</v>
      </c>
      <c r="I84" t="s">
        <v>15</v>
      </c>
      <c r="J84" t="s">
        <v>16</v>
      </c>
      <c r="K84" t="s">
        <v>17</v>
      </c>
      <c r="M84">
        <f t="shared" ca="1" si="0"/>
        <v>0.35885280996648705</v>
      </c>
    </row>
    <row r="85" spans="1:13" x14ac:dyDescent="0.3">
      <c r="A85" t="str">
        <f>HYPERLINK("https://host.nxt.blackbaud.com/gift/page/179327?envid=p-Yrp-5faSC0m6xmQiex_oyg&amp;svcid=renxt","Open record")</f>
        <v>Open record</v>
      </c>
      <c r="B85">
        <v>179327</v>
      </c>
      <c r="D85" t="b">
        <v>0</v>
      </c>
      <c r="E85" t="s">
        <v>86</v>
      </c>
      <c r="F85" s="1">
        <v>45665</v>
      </c>
      <c r="G85" t="s">
        <v>14</v>
      </c>
      <c r="H85">
        <v>252.83</v>
      </c>
      <c r="I85" t="s">
        <v>15</v>
      </c>
      <c r="J85" t="s">
        <v>16</v>
      </c>
      <c r="K85" t="s">
        <v>17</v>
      </c>
      <c r="M85">
        <f t="shared" ca="1" si="0"/>
        <v>0.44913818267856354</v>
      </c>
    </row>
    <row r="86" spans="1:13" x14ac:dyDescent="0.3">
      <c r="A86" t="str">
        <f>HYPERLINK("https://host.nxt.blackbaud.com/gift/page/179291?envid=p-Yrp-5faSC0m6xmQiex_oyg&amp;svcid=renxt","Open record")</f>
        <v>Open record</v>
      </c>
      <c r="B86">
        <v>179291</v>
      </c>
      <c r="D86" t="b">
        <v>0</v>
      </c>
      <c r="E86" t="s">
        <v>87</v>
      </c>
      <c r="F86" s="1">
        <v>45663</v>
      </c>
      <c r="G86" t="s">
        <v>14</v>
      </c>
      <c r="H86">
        <v>259.38</v>
      </c>
      <c r="I86" t="s">
        <v>15</v>
      </c>
      <c r="J86" t="s">
        <v>16</v>
      </c>
      <c r="K86" t="s">
        <v>17</v>
      </c>
      <c r="M86">
        <f t="shared" ca="1" si="0"/>
        <v>0.76167671150812144</v>
      </c>
    </row>
    <row r="87" spans="1:13" x14ac:dyDescent="0.3">
      <c r="A87" t="str">
        <f>HYPERLINK("https://host.nxt.blackbaud.com/gift/page/179288?envid=p-Yrp-5faSC0m6xmQiex_oyg&amp;svcid=renxt","Open record")</f>
        <v>Open record</v>
      </c>
      <c r="B87">
        <v>179288</v>
      </c>
      <c r="D87" t="b">
        <v>0</v>
      </c>
      <c r="E87" t="s">
        <v>88</v>
      </c>
      <c r="F87" s="1">
        <v>45663</v>
      </c>
      <c r="G87" t="s">
        <v>14</v>
      </c>
      <c r="H87">
        <v>259.38</v>
      </c>
      <c r="I87" t="s">
        <v>15</v>
      </c>
      <c r="J87" t="s">
        <v>16</v>
      </c>
      <c r="K87" t="s">
        <v>17</v>
      </c>
      <c r="M87">
        <f t="shared" ca="1" si="0"/>
        <v>0.89820072284032226</v>
      </c>
    </row>
    <row r="88" spans="1:13" x14ac:dyDescent="0.3">
      <c r="A88" t="str">
        <f>HYPERLINK("https://host.nxt.blackbaud.com/gift/page/179283?envid=p-Yrp-5faSC0m6xmQiex_oyg&amp;svcid=renxt","Open record")</f>
        <v>Open record</v>
      </c>
      <c r="B88">
        <v>179283</v>
      </c>
      <c r="D88" t="b">
        <v>0</v>
      </c>
      <c r="E88" t="s">
        <v>89</v>
      </c>
      <c r="F88" s="1">
        <v>45662</v>
      </c>
      <c r="G88" t="s">
        <v>14</v>
      </c>
      <c r="H88">
        <v>259.38</v>
      </c>
      <c r="I88" t="s">
        <v>15</v>
      </c>
      <c r="J88" t="s">
        <v>16</v>
      </c>
      <c r="K88" t="s">
        <v>17</v>
      </c>
      <c r="M88">
        <f t="shared" ca="1" si="0"/>
        <v>0.63730604252606704</v>
      </c>
    </row>
    <row r="89" spans="1:13" x14ac:dyDescent="0.3">
      <c r="A89" t="str">
        <f>HYPERLINK("https://host.nxt.blackbaud.com/gift/page/179281?envid=p-Yrp-5faSC0m6xmQiex_oyg&amp;svcid=renxt","Open record")</f>
        <v>Open record</v>
      </c>
      <c r="B89">
        <v>179281</v>
      </c>
      <c r="D89" t="b">
        <v>0</v>
      </c>
      <c r="E89" t="s">
        <v>90</v>
      </c>
      <c r="F89" s="1">
        <v>45662</v>
      </c>
      <c r="G89" t="s">
        <v>14</v>
      </c>
      <c r="H89">
        <v>259.38</v>
      </c>
      <c r="I89" t="s">
        <v>15</v>
      </c>
      <c r="J89" t="s">
        <v>16</v>
      </c>
      <c r="K89" t="s">
        <v>17</v>
      </c>
      <c r="M89">
        <f t="shared" ca="1" si="0"/>
        <v>0.1509311664740226</v>
      </c>
    </row>
    <row r="90" spans="1:13" x14ac:dyDescent="0.3">
      <c r="A90" t="str">
        <f>HYPERLINK("https://host.nxt.blackbaud.com/gift/page/179280?envid=p-Yrp-5faSC0m6xmQiex_oyg&amp;svcid=renxt","Open record")</f>
        <v>Open record</v>
      </c>
      <c r="B90">
        <v>179280</v>
      </c>
      <c r="D90" t="b">
        <v>0</v>
      </c>
      <c r="E90" t="s">
        <v>91</v>
      </c>
      <c r="F90" s="1">
        <v>45662</v>
      </c>
      <c r="G90" t="s">
        <v>14</v>
      </c>
      <c r="H90">
        <v>259.38</v>
      </c>
      <c r="I90" t="s">
        <v>15</v>
      </c>
      <c r="J90" t="s">
        <v>16</v>
      </c>
      <c r="K90" t="s">
        <v>17</v>
      </c>
      <c r="M90">
        <f t="shared" ca="1" si="0"/>
        <v>0.35222246783170297</v>
      </c>
    </row>
    <row r="91" spans="1:13" x14ac:dyDescent="0.3">
      <c r="A91" t="str">
        <f>HYPERLINK("https://host.nxt.blackbaud.com/gift/page/179279?envid=p-Yrp-5faSC0m6xmQiex_oyg&amp;svcid=renxt","Open record")</f>
        <v>Open record</v>
      </c>
      <c r="B91">
        <v>179279</v>
      </c>
      <c r="D91" t="b">
        <v>0</v>
      </c>
      <c r="E91" t="s">
        <v>92</v>
      </c>
      <c r="F91" s="1">
        <v>45662</v>
      </c>
      <c r="G91" t="s">
        <v>14</v>
      </c>
      <c r="H91">
        <v>259.38</v>
      </c>
      <c r="I91" t="s">
        <v>15</v>
      </c>
      <c r="J91" t="s">
        <v>16</v>
      </c>
      <c r="K91" t="s">
        <v>17</v>
      </c>
      <c r="M91">
        <f t="shared" ca="1" si="0"/>
        <v>0.22891269884724808</v>
      </c>
    </row>
    <row r="92" spans="1:13" x14ac:dyDescent="0.3">
      <c r="A92" t="str">
        <f>HYPERLINK("https://host.nxt.blackbaud.com/gift/page/179278?envid=p-Yrp-5faSC0m6xmQiex_oyg&amp;svcid=renxt","Open record")</f>
        <v>Open record</v>
      </c>
      <c r="B92">
        <v>179278</v>
      </c>
      <c r="D92" t="b">
        <v>0</v>
      </c>
      <c r="E92" t="s">
        <v>93</v>
      </c>
      <c r="F92" s="1">
        <v>45662</v>
      </c>
      <c r="G92" t="s">
        <v>14</v>
      </c>
      <c r="H92">
        <v>259.38</v>
      </c>
      <c r="I92" t="s">
        <v>15</v>
      </c>
      <c r="J92" t="s">
        <v>16</v>
      </c>
      <c r="K92" t="s">
        <v>17</v>
      </c>
      <c r="M92">
        <f t="shared" ca="1" si="0"/>
        <v>0.28750647972233701</v>
      </c>
    </row>
    <row r="93" spans="1:13" x14ac:dyDescent="0.3">
      <c r="A93" t="str">
        <f>HYPERLINK("https://host.nxt.blackbaud.com/gift/page/179275?envid=p-Yrp-5faSC0m6xmQiex_oyg&amp;svcid=renxt","Open record")</f>
        <v>Open record</v>
      </c>
      <c r="B93">
        <v>179275</v>
      </c>
      <c r="D93" t="b">
        <v>0</v>
      </c>
      <c r="E93" t="s">
        <v>94</v>
      </c>
      <c r="F93" s="1">
        <v>45662</v>
      </c>
      <c r="G93" t="s">
        <v>14</v>
      </c>
      <c r="H93">
        <v>250</v>
      </c>
      <c r="I93" t="s">
        <v>15</v>
      </c>
      <c r="J93" t="s">
        <v>16</v>
      </c>
      <c r="K93" t="s">
        <v>17</v>
      </c>
      <c r="M93">
        <f t="shared" ca="1" si="0"/>
        <v>0.56301246743452926</v>
      </c>
    </row>
    <row r="94" spans="1:13" x14ac:dyDescent="0.3">
      <c r="A94" t="str">
        <f>HYPERLINK("https://host.nxt.blackbaud.com/gift/page/179273?envid=p-Yrp-5faSC0m6xmQiex_oyg&amp;svcid=renxt","Open record")</f>
        <v>Open record</v>
      </c>
      <c r="B94">
        <v>179273</v>
      </c>
      <c r="D94" t="b">
        <v>0</v>
      </c>
      <c r="E94" t="s">
        <v>95</v>
      </c>
      <c r="F94" s="1">
        <v>45661</v>
      </c>
      <c r="G94" t="s">
        <v>14</v>
      </c>
      <c r="H94">
        <v>259.38</v>
      </c>
      <c r="I94" t="s">
        <v>15</v>
      </c>
      <c r="J94" t="s">
        <v>16</v>
      </c>
      <c r="K94" t="s">
        <v>17</v>
      </c>
      <c r="M94">
        <f t="shared" ca="1" si="0"/>
        <v>0.1376279336940629</v>
      </c>
    </row>
    <row r="95" spans="1:13" x14ac:dyDescent="0.3">
      <c r="A95" t="str">
        <f>HYPERLINK("https://host.nxt.blackbaud.com/gift/page/179270?envid=p-Yrp-5faSC0m6xmQiex_oyg&amp;svcid=renxt","Open record")</f>
        <v>Open record</v>
      </c>
      <c r="B95">
        <v>179270</v>
      </c>
      <c r="D95" t="b">
        <v>0</v>
      </c>
      <c r="E95" t="s">
        <v>96</v>
      </c>
      <c r="F95" s="1">
        <v>45661</v>
      </c>
      <c r="G95" t="s">
        <v>14</v>
      </c>
      <c r="H95">
        <v>259.38</v>
      </c>
      <c r="I95" t="s">
        <v>15</v>
      </c>
      <c r="J95" t="s">
        <v>16</v>
      </c>
      <c r="K95" t="s">
        <v>17</v>
      </c>
      <c r="M95">
        <f t="shared" ca="1" si="0"/>
        <v>0.17372000463129766</v>
      </c>
    </row>
    <row r="96" spans="1:13" x14ac:dyDescent="0.3">
      <c r="A96" t="str">
        <f>HYPERLINK("https://host.nxt.blackbaud.com/gift/page/179268?envid=p-Yrp-5faSC0m6xmQiex_oyg&amp;svcid=renxt","Open record")</f>
        <v>Open record</v>
      </c>
      <c r="B96">
        <v>179268</v>
      </c>
      <c r="D96" t="b">
        <v>0</v>
      </c>
      <c r="E96" t="s">
        <v>97</v>
      </c>
      <c r="F96" s="1">
        <v>45661</v>
      </c>
      <c r="G96" t="s">
        <v>14</v>
      </c>
      <c r="H96">
        <v>259.38</v>
      </c>
      <c r="I96" t="s">
        <v>15</v>
      </c>
      <c r="J96" t="s">
        <v>16</v>
      </c>
      <c r="K96" t="s">
        <v>17</v>
      </c>
      <c r="M96">
        <f t="shared" ca="1" si="0"/>
        <v>6.1223992113407011E-2</v>
      </c>
    </row>
    <row r="97" spans="1:13" x14ac:dyDescent="0.3">
      <c r="A97" t="str">
        <f>HYPERLINK("https://host.nxt.blackbaud.com/gift/page/179267?envid=p-Yrp-5faSC0m6xmQiex_oyg&amp;svcid=renxt","Open record")</f>
        <v>Open record</v>
      </c>
      <c r="B97">
        <v>179267</v>
      </c>
      <c r="D97" t="b">
        <v>0</v>
      </c>
      <c r="E97" t="s">
        <v>98</v>
      </c>
      <c r="F97" s="1">
        <v>45661</v>
      </c>
      <c r="G97" t="s">
        <v>14</v>
      </c>
      <c r="H97">
        <v>259.38</v>
      </c>
      <c r="I97" t="s">
        <v>15</v>
      </c>
      <c r="J97" t="s">
        <v>16</v>
      </c>
      <c r="K97" t="s">
        <v>17</v>
      </c>
      <c r="M97">
        <f t="shared" ca="1" si="0"/>
        <v>0.79646762230222068</v>
      </c>
    </row>
    <row r="98" spans="1:13" x14ac:dyDescent="0.3">
      <c r="A98" t="str">
        <f>HYPERLINK("https://host.nxt.blackbaud.com/gift/page/179262?envid=p-Yrp-5faSC0m6xmQiex_oyg&amp;svcid=renxt","Open record")</f>
        <v>Open record</v>
      </c>
      <c r="B98">
        <v>179262</v>
      </c>
      <c r="D98" t="b">
        <v>0</v>
      </c>
      <c r="E98" t="s">
        <v>99</v>
      </c>
      <c r="F98" s="1">
        <v>45661</v>
      </c>
      <c r="G98" t="s">
        <v>14</v>
      </c>
      <c r="H98">
        <v>259.38</v>
      </c>
      <c r="I98" t="s">
        <v>15</v>
      </c>
      <c r="J98" t="s">
        <v>16</v>
      </c>
      <c r="K98" t="s">
        <v>17</v>
      </c>
      <c r="M98">
        <f t="shared" ca="1" si="0"/>
        <v>0.25750823869979422</v>
      </c>
    </row>
    <row r="99" spans="1:13" x14ac:dyDescent="0.3">
      <c r="A99" t="str">
        <f>HYPERLINK("https://host.nxt.blackbaud.com/gift/page/179260?envid=p-Yrp-5faSC0m6xmQiex_oyg&amp;svcid=renxt","Open record")</f>
        <v>Open record</v>
      </c>
      <c r="B99">
        <v>179260</v>
      </c>
      <c r="D99" t="b">
        <v>0</v>
      </c>
      <c r="E99" t="s">
        <v>100</v>
      </c>
      <c r="F99" s="1">
        <v>45661</v>
      </c>
      <c r="G99" t="s">
        <v>14</v>
      </c>
      <c r="H99">
        <v>259.38</v>
      </c>
      <c r="I99" t="s">
        <v>15</v>
      </c>
      <c r="J99" t="s">
        <v>16</v>
      </c>
      <c r="K99" t="s">
        <v>17</v>
      </c>
      <c r="M99">
        <f t="shared" ca="1" si="0"/>
        <v>0.57538651499109161</v>
      </c>
    </row>
    <row r="100" spans="1:13" x14ac:dyDescent="0.3">
      <c r="A100" t="str">
        <f>HYPERLINK("https://host.nxt.blackbaud.com/gift/page/179258?envid=p-Yrp-5faSC0m6xmQiex_oyg&amp;svcid=renxt","Open record")</f>
        <v>Open record</v>
      </c>
      <c r="B100">
        <v>179258</v>
      </c>
      <c r="D100" t="b">
        <v>0</v>
      </c>
      <c r="E100" t="s">
        <v>101</v>
      </c>
      <c r="F100" s="1">
        <v>45661</v>
      </c>
      <c r="G100" t="s">
        <v>14</v>
      </c>
      <c r="H100">
        <v>250</v>
      </c>
      <c r="I100" t="s">
        <v>15</v>
      </c>
      <c r="J100" t="s">
        <v>16</v>
      </c>
      <c r="K100" t="s">
        <v>17</v>
      </c>
      <c r="M100">
        <f t="shared" ca="1" si="0"/>
        <v>0.76747179327727177</v>
      </c>
    </row>
    <row r="101" spans="1:13" x14ac:dyDescent="0.3">
      <c r="A101" t="str">
        <f>HYPERLINK("https://host.nxt.blackbaud.com/gift/page/179257?envid=p-Yrp-5faSC0m6xmQiex_oyg&amp;svcid=renxt","Open record")</f>
        <v>Open record</v>
      </c>
      <c r="B101">
        <v>179257</v>
      </c>
      <c r="D101" t="b">
        <v>0</v>
      </c>
      <c r="E101" t="s">
        <v>102</v>
      </c>
      <c r="F101" s="1">
        <v>45661</v>
      </c>
      <c r="G101" t="s">
        <v>14</v>
      </c>
      <c r="H101">
        <v>259.38</v>
      </c>
      <c r="I101" t="s">
        <v>15</v>
      </c>
      <c r="J101" t="s">
        <v>16</v>
      </c>
      <c r="K101" t="s">
        <v>17</v>
      </c>
      <c r="M101">
        <f t="shared" ca="1" si="0"/>
        <v>0.89461842961118154</v>
      </c>
    </row>
    <row r="102" spans="1:13" x14ac:dyDescent="0.3">
      <c r="A102" t="str">
        <f>HYPERLINK("https://host.nxt.blackbaud.com/gift/page/179254?envid=p-Yrp-5faSC0m6xmQiex_oyg&amp;svcid=renxt","Open record")</f>
        <v>Open record</v>
      </c>
      <c r="B102">
        <v>179254</v>
      </c>
      <c r="D102" t="b">
        <v>0</v>
      </c>
      <c r="E102" t="s">
        <v>103</v>
      </c>
      <c r="F102" s="1">
        <v>45661</v>
      </c>
      <c r="G102" t="s">
        <v>14</v>
      </c>
      <c r="H102">
        <v>259.38</v>
      </c>
      <c r="I102" t="s">
        <v>15</v>
      </c>
      <c r="J102" t="s">
        <v>16</v>
      </c>
      <c r="K102" t="s">
        <v>17</v>
      </c>
      <c r="M102">
        <f t="shared" ca="1" si="0"/>
        <v>0.91411546135433064</v>
      </c>
    </row>
    <row r="103" spans="1:13" x14ac:dyDescent="0.3">
      <c r="A103" t="str">
        <f>HYPERLINK("https://host.nxt.blackbaud.com/gift/page/179251?envid=p-Yrp-5faSC0m6xmQiex_oyg&amp;svcid=renxt","Open record")</f>
        <v>Open record</v>
      </c>
      <c r="B103">
        <v>179251</v>
      </c>
      <c r="D103" t="b">
        <v>0</v>
      </c>
      <c r="E103" t="s">
        <v>104</v>
      </c>
      <c r="F103" s="1">
        <v>45660</v>
      </c>
      <c r="G103" t="s">
        <v>14</v>
      </c>
      <c r="H103">
        <v>259.38</v>
      </c>
      <c r="I103" t="s">
        <v>15</v>
      </c>
      <c r="J103" t="s">
        <v>16</v>
      </c>
      <c r="K103" t="s">
        <v>17</v>
      </c>
      <c r="M103">
        <f t="shared" ca="1" si="0"/>
        <v>0.84811328481722781</v>
      </c>
    </row>
  </sheetData>
  <autoFilter ref="A1:M36" xr:uid="{881ACB35-4F42-451C-B1CA-3D723BB17A65}"/>
  <sortState xmlns:xlrd2="http://schemas.microsoft.com/office/spreadsheetml/2017/richdata2" ref="A2:M103">
    <sortCondition ref="M2:M10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May Sweeps 20250602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Flowers</dc:creator>
  <cp:lastModifiedBy>Flowers, Erin</cp:lastModifiedBy>
  <dcterms:created xsi:type="dcterms:W3CDTF">2025-06-02T12:24:35Z</dcterms:created>
  <dcterms:modified xsi:type="dcterms:W3CDTF">2025-06-02T12:27:10Z</dcterms:modified>
</cp:coreProperties>
</file>